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tiff" ContentType="image/tiff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dclprdnas\Dubai_Central_Laboratory_Dept\Certification&amp;Quality Control of Products Section\8-CQPS-APPROVALS\5-DM Website update requests\7-Others (Misc)\Done\"/>
    </mc:Choice>
  </mc:AlternateContent>
  <xr:revisionPtr revIDLastSave="0" documentId="13_ncr:1_{162722C8-8A56-4489-AFBD-2E6CE5F7EE42}" xr6:coauthVersionLast="47" xr6:coauthVersionMax="47" xr10:uidLastSave="{00000000-0000-0000-0000-000000000000}"/>
  <bookViews>
    <workbookView xWindow="-120" yWindow="-120" windowWidth="29040" windowHeight="15840" tabRatio="421" activeTab="1" xr2:uid="{00000000-000D-0000-FFFF-FFFF00000000}"/>
  </bookViews>
  <sheets>
    <sheet name="Reference Code" sheetId="14" r:id="rId1"/>
    <sheet name="Materials and Systems" sheetId="13" r:id="rId2"/>
    <sheet name="U-Values" sheetId="15" r:id="rId3"/>
  </sheets>
  <definedNames>
    <definedName name="_xlnm._FilterDatabase" localSheetId="1" hidden="1">'Materials and Systems'!$B$1:$K$857</definedName>
    <definedName name="_xlnm.Print_Area" localSheetId="0">'Reference Code'!$A$1:$E$219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1" i="15" l="1"/>
  <c r="H131" i="15"/>
  <c r="H130" i="15"/>
  <c r="H129" i="15"/>
  <c r="H128" i="15"/>
  <c r="H127" i="15"/>
  <c r="H126" i="15"/>
  <c r="H125" i="15"/>
  <c r="H124" i="15"/>
  <c r="H123" i="15"/>
  <c r="H122" i="15"/>
  <c r="H115" i="15"/>
  <c r="H114" i="15"/>
  <c r="H113" i="15"/>
  <c r="H112" i="15"/>
  <c r="H111" i="15"/>
  <c r="H110" i="15"/>
  <c r="H109" i="15"/>
  <c r="H108" i="15"/>
  <c r="H107" i="15"/>
  <c r="H106" i="15"/>
  <c r="H99" i="15"/>
  <c r="H98" i="15"/>
  <c r="H97" i="15"/>
  <c r="H96" i="15"/>
  <c r="H95" i="15"/>
  <c r="H94" i="15"/>
  <c r="H93" i="15"/>
  <c r="H92" i="15"/>
  <c r="H91" i="15"/>
  <c r="H90" i="15"/>
  <c r="H83" i="15"/>
  <c r="H82" i="15"/>
  <c r="H81" i="15"/>
  <c r="H80" i="15"/>
  <c r="H79" i="15"/>
  <c r="H78" i="15"/>
  <c r="H77" i="15"/>
  <c r="H76" i="15"/>
  <c r="H75" i="15"/>
  <c r="H74" i="15"/>
  <c r="H67" i="15"/>
  <c r="H66" i="15"/>
  <c r="H65" i="15"/>
  <c r="H64" i="15"/>
  <c r="H63" i="15"/>
  <c r="H62" i="15"/>
  <c r="H61" i="15"/>
  <c r="H60" i="15"/>
  <c r="H59" i="15"/>
  <c r="H58" i="15"/>
  <c r="H50" i="15"/>
  <c r="H49" i="15"/>
  <c r="H48" i="15"/>
  <c r="H47" i="15"/>
  <c r="H46" i="15"/>
  <c r="H45" i="15"/>
  <c r="H44" i="15"/>
  <c r="H43" i="15"/>
  <c r="H42" i="15"/>
  <c r="H35" i="15"/>
  <c r="H34" i="15"/>
  <c r="H33" i="15"/>
  <c r="H32" i="15"/>
  <c r="H31" i="15"/>
  <c r="H30" i="15"/>
  <c r="H29" i="15"/>
  <c r="H28" i="15"/>
  <c r="H27" i="15"/>
  <c r="H26" i="15"/>
  <c r="H19" i="15"/>
  <c r="H18" i="15"/>
  <c r="H17" i="15"/>
  <c r="H16" i="15"/>
  <c r="H15" i="15"/>
  <c r="H14" i="15"/>
  <c r="H13" i="15"/>
  <c r="H12" i="15"/>
  <c r="H11" i="15"/>
  <c r="H10" i="15"/>
  <c r="O131" i="15"/>
  <c r="O130" i="15"/>
  <c r="O129" i="15"/>
  <c r="O128" i="15"/>
  <c r="O127" i="15"/>
  <c r="O126" i="15"/>
  <c r="O125" i="15"/>
  <c r="O124" i="15"/>
  <c r="O123" i="15"/>
  <c r="O122" i="15"/>
  <c r="O121" i="15"/>
  <c r="M131" i="15"/>
  <c r="M130" i="15"/>
  <c r="M129" i="15"/>
  <c r="M128" i="15"/>
  <c r="M127" i="15"/>
  <c r="M126" i="15"/>
  <c r="M125" i="15"/>
  <c r="M124" i="15"/>
  <c r="M123" i="15"/>
  <c r="M122" i="15"/>
  <c r="M121" i="15"/>
  <c r="H121" i="15"/>
  <c r="O115" i="15"/>
  <c r="O114" i="15"/>
  <c r="O113" i="15"/>
  <c r="O112" i="15"/>
  <c r="O111" i="15"/>
  <c r="O110" i="15"/>
  <c r="O109" i="15"/>
  <c r="O108" i="15"/>
  <c r="O107" i="15"/>
  <c r="O106" i="15"/>
  <c r="O105" i="15"/>
  <c r="M115" i="15"/>
  <c r="M114" i="15"/>
  <c r="M113" i="15"/>
  <c r="M112" i="15"/>
  <c r="M111" i="15"/>
  <c r="M110" i="15"/>
  <c r="M109" i="15"/>
  <c r="M108" i="15"/>
  <c r="M107" i="15"/>
  <c r="M106" i="15"/>
  <c r="M105" i="15"/>
  <c r="H105" i="15"/>
  <c r="O99" i="15"/>
  <c r="O98" i="15"/>
  <c r="O97" i="15"/>
  <c r="O96" i="15"/>
  <c r="O95" i="15"/>
  <c r="O94" i="15"/>
  <c r="O93" i="15"/>
  <c r="O92" i="15"/>
  <c r="O91" i="15"/>
  <c r="O90" i="15"/>
  <c r="O89" i="15"/>
  <c r="M99" i="15"/>
  <c r="M98" i="15"/>
  <c r="M97" i="15"/>
  <c r="M96" i="15"/>
  <c r="M95" i="15"/>
  <c r="M94" i="15"/>
  <c r="M93" i="15"/>
  <c r="M92" i="15"/>
  <c r="M91" i="15"/>
  <c r="M90" i="15"/>
  <c r="M89" i="15"/>
  <c r="H89" i="15"/>
  <c r="O83" i="15"/>
  <c r="O82" i="15"/>
  <c r="O81" i="15"/>
  <c r="O80" i="15"/>
  <c r="O79" i="15"/>
  <c r="O78" i="15"/>
  <c r="O77" i="15"/>
  <c r="O76" i="15"/>
  <c r="O75" i="15"/>
  <c r="O74" i="15"/>
  <c r="O73" i="15"/>
  <c r="M83" i="15"/>
  <c r="M82" i="15"/>
  <c r="M81" i="15"/>
  <c r="M80" i="15"/>
  <c r="M79" i="15"/>
  <c r="M78" i="15"/>
  <c r="M77" i="15"/>
  <c r="M76" i="15"/>
  <c r="M75" i="15"/>
  <c r="M74" i="15"/>
  <c r="M73" i="15"/>
  <c r="H73" i="15"/>
  <c r="O67" i="15"/>
  <c r="O66" i="15"/>
  <c r="O65" i="15"/>
  <c r="O64" i="15"/>
  <c r="O63" i="15"/>
  <c r="O62" i="15"/>
  <c r="O61" i="15"/>
  <c r="O60" i="15"/>
  <c r="O59" i="15"/>
  <c r="O58" i="15"/>
  <c r="O57" i="15"/>
  <c r="M67" i="15"/>
  <c r="M66" i="15"/>
  <c r="M65" i="15"/>
  <c r="M64" i="15"/>
  <c r="M63" i="15"/>
  <c r="M62" i="15"/>
  <c r="M61" i="15"/>
  <c r="M60" i="15"/>
  <c r="M59" i="15"/>
  <c r="M58" i="15"/>
  <c r="M57" i="15"/>
  <c r="H57" i="15"/>
  <c r="O51" i="15"/>
  <c r="O50" i="15"/>
  <c r="O49" i="15"/>
  <c r="O48" i="15"/>
  <c r="O47" i="15"/>
  <c r="O46" i="15"/>
  <c r="O45" i="15"/>
  <c r="O44" i="15"/>
  <c r="O43" i="15"/>
  <c r="O42" i="15"/>
  <c r="O41" i="15"/>
  <c r="M51" i="15"/>
  <c r="M50" i="15"/>
  <c r="M49" i="15"/>
  <c r="M48" i="15"/>
  <c r="M47" i="15"/>
  <c r="M46" i="15"/>
  <c r="M45" i="15"/>
  <c r="M44" i="15"/>
  <c r="M43" i="15"/>
  <c r="M42" i="15"/>
  <c r="M41" i="15"/>
  <c r="H41" i="15"/>
  <c r="O35" i="15"/>
  <c r="O34" i="15"/>
  <c r="O33" i="15"/>
  <c r="O32" i="15"/>
  <c r="O31" i="15"/>
  <c r="O30" i="15"/>
  <c r="O29" i="15"/>
  <c r="O28" i="15"/>
  <c r="O27" i="15"/>
  <c r="O26" i="15"/>
  <c r="O19" i="15"/>
  <c r="O18" i="15"/>
  <c r="O17" i="15"/>
  <c r="O16" i="15"/>
  <c r="O15" i="15"/>
  <c r="O14" i="15"/>
  <c r="O13" i="15"/>
  <c r="O12" i="15"/>
  <c r="O11" i="15"/>
  <c r="O10" i="15"/>
  <c r="M35" i="15"/>
  <c r="M34" i="15"/>
  <c r="M33" i="15"/>
  <c r="M32" i="15"/>
  <c r="M31" i="15"/>
  <c r="M30" i="15"/>
  <c r="M29" i="15"/>
  <c r="M28" i="15"/>
  <c r="M27" i="15"/>
  <c r="M26" i="15"/>
  <c r="O25" i="15"/>
  <c r="M25" i="15"/>
  <c r="H25" i="15"/>
  <c r="O9" i="15"/>
  <c r="M19" i="15"/>
  <c r="M18" i="15"/>
  <c r="M17" i="15"/>
  <c r="M16" i="15"/>
  <c r="M15" i="15"/>
  <c r="M14" i="15"/>
  <c r="M13" i="15"/>
  <c r="M12" i="15"/>
  <c r="M11" i="15"/>
  <c r="M10" i="15"/>
  <c r="M9" i="15"/>
  <c r="H9" i="15"/>
  <c r="C122" i="15" l="1"/>
  <c r="C123" i="15"/>
  <c r="C124" i="15"/>
  <c r="C125" i="15"/>
  <c r="C126" i="15"/>
  <c r="C127" i="15"/>
  <c r="C128" i="15"/>
  <c r="C129" i="15"/>
  <c r="C130" i="15"/>
  <c r="C131" i="15"/>
  <c r="C121" i="15"/>
  <c r="C106" i="15"/>
  <c r="C107" i="15"/>
  <c r="C108" i="15"/>
  <c r="C109" i="15"/>
  <c r="C110" i="15"/>
  <c r="C111" i="15"/>
  <c r="C112" i="15"/>
  <c r="C113" i="15"/>
  <c r="C114" i="15"/>
  <c r="C115" i="15"/>
  <c r="C105" i="15"/>
  <c r="C90" i="15"/>
  <c r="C91" i="15"/>
  <c r="C92" i="15"/>
  <c r="C93" i="15"/>
  <c r="C94" i="15"/>
  <c r="C95" i="15"/>
  <c r="C96" i="15"/>
  <c r="C97" i="15"/>
  <c r="C98" i="15"/>
  <c r="C99" i="15"/>
  <c r="C89" i="15"/>
  <c r="C74" i="15"/>
  <c r="C75" i="15"/>
  <c r="C76" i="15"/>
  <c r="C77" i="15"/>
  <c r="C78" i="15"/>
  <c r="C79" i="15"/>
  <c r="C80" i="15"/>
  <c r="C81" i="15"/>
  <c r="C82" i="15"/>
  <c r="C83" i="15"/>
  <c r="C73" i="15"/>
  <c r="C58" i="15"/>
  <c r="C59" i="15"/>
  <c r="C60" i="15"/>
  <c r="C61" i="15"/>
  <c r="C62" i="15"/>
  <c r="C63" i="15"/>
  <c r="C64" i="15"/>
  <c r="C65" i="15"/>
  <c r="C66" i="15"/>
  <c r="C67" i="15"/>
  <c r="C57" i="15"/>
  <c r="C42" i="15"/>
  <c r="C43" i="15"/>
  <c r="C44" i="15"/>
  <c r="C45" i="15"/>
  <c r="C46" i="15"/>
  <c r="C47" i="15"/>
  <c r="C48" i="15"/>
  <c r="C49" i="15"/>
  <c r="C50" i="15"/>
  <c r="C51" i="15"/>
  <c r="C41" i="15"/>
  <c r="C26" i="15"/>
  <c r="C27" i="15"/>
  <c r="C28" i="15"/>
  <c r="C29" i="15"/>
  <c r="C30" i="15"/>
  <c r="C31" i="15"/>
  <c r="C32" i="15"/>
  <c r="C33" i="15"/>
  <c r="C34" i="15"/>
  <c r="C35" i="15"/>
  <c r="C25" i="15"/>
  <c r="C10" i="15"/>
  <c r="C11" i="15"/>
  <c r="C12" i="15"/>
  <c r="C13" i="15"/>
  <c r="C14" i="15"/>
  <c r="C15" i="15"/>
  <c r="C16" i="15"/>
  <c r="C17" i="15"/>
  <c r="C18" i="15"/>
  <c r="C19" i="15"/>
  <c r="C9" i="15"/>
  <c r="C119" i="15" l="1"/>
  <c r="C103" i="15"/>
  <c r="C87" i="15"/>
  <c r="C71" i="15"/>
  <c r="C55" i="15"/>
  <c r="C39" i="15"/>
  <c r="C23" i="15"/>
  <c r="C7" i="15" l="1"/>
  <c r="S7" i="15"/>
  <c r="E8" i="15" s="1"/>
  <c r="E40" i="15" l="1"/>
  <c r="U7" i="15"/>
  <c r="E72" i="15"/>
  <c r="E24" i="15"/>
  <c r="J10" i="15"/>
  <c r="N131" i="15"/>
  <c r="L131" i="15" a="1"/>
  <c r="L131" i="15" s="1"/>
  <c r="J131" i="15"/>
  <c r="I131" i="15"/>
  <c r="N130" i="15"/>
  <c r="L130" i="15" a="1"/>
  <c r="L130" i="15" s="1"/>
  <c r="J130" i="15"/>
  <c r="I130" i="15"/>
  <c r="N129" i="15"/>
  <c r="L129" i="15" a="1"/>
  <c r="L129" i="15" s="1"/>
  <c r="J129" i="15"/>
  <c r="I129" i="15"/>
  <c r="N128" i="15"/>
  <c r="L128" i="15" a="1"/>
  <c r="L128" i="15" s="1"/>
  <c r="J128" i="15"/>
  <c r="I128" i="15"/>
  <c r="N127" i="15"/>
  <c r="L127" i="15" a="1"/>
  <c r="L127" i="15" s="1"/>
  <c r="J127" i="15"/>
  <c r="I127" i="15"/>
  <c r="N126" i="15"/>
  <c r="L126" i="15" a="1"/>
  <c r="L126" i="15" s="1"/>
  <c r="J126" i="15"/>
  <c r="I126" i="15"/>
  <c r="N125" i="15"/>
  <c r="L125" i="15" a="1"/>
  <c r="L125" i="15" s="1"/>
  <c r="J125" i="15"/>
  <c r="I125" i="15"/>
  <c r="N124" i="15"/>
  <c r="L124" i="15" a="1"/>
  <c r="L124" i="15" s="1"/>
  <c r="J124" i="15"/>
  <c r="I124" i="15"/>
  <c r="N123" i="15"/>
  <c r="L123" i="15" a="1"/>
  <c r="L123" i="15" s="1"/>
  <c r="J123" i="15"/>
  <c r="I123" i="15"/>
  <c r="N122" i="15"/>
  <c r="L122" i="15" a="1"/>
  <c r="L122" i="15" s="1"/>
  <c r="I122" i="15"/>
  <c r="J122" i="15"/>
  <c r="N121" i="15"/>
  <c r="I121" i="15"/>
  <c r="L121" i="15" a="1"/>
  <c r="L121" i="15" s="1"/>
  <c r="J121" i="15"/>
  <c r="N115" i="15"/>
  <c r="I115" i="15" s="1"/>
  <c r="L115" i="15" a="1"/>
  <c r="L115" i="15" s="1"/>
  <c r="J115" i="15"/>
  <c r="N114" i="15"/>
  <c r="L114" i="15" a="1"/>
  <c r="L114" i="15" s="1"/>
  <c r="J114" i="15"/>
  <c r="I114" i="15"/>
  <c r="N113" i="15"/>
  <c r="I113" i="15" s="1"/>
  <c r="L113" i="15" a="1"/>
  <c r="L113" i="15" s="1"/>
  <c r="J113" i="15"/>
  <c r="N112" i="15"/>
  <c r="I112" i="15" s="1"/>
  <c r="L112" i="15" a="1"/>
  <c r="L112" i="15" s="1"/>
  <c r="J112" i="15"/>
  <c r="N111" i="15"/>
  <c r="L111" i="15" a="1"/>
  <c r="L111" i="15" s="1"/>
  <c r="J111" i="15"/>
  <c r="I111" i="15"/>
  <c r="N110" i="15"/>
  <c r="I110" i="15" s="1"/>
  <c r="L110" i="15" a="1"/>
  <c r="L110" i="15" s="1"/>
  <c r="J110" i="15"/>
  <c r="N109" i="15"/>
  <c r="I109" i="15" s="1"/>
  <c r="L109" i="15" a="1"/>
  <c r="L109" i="15" s="1"/>
  <c r="J109" i="15"/>
  <c r="N108" i="15"/>
  <c r="L108" i="15" a="1"/>
  <c r="L108" i="15" s="1"/>
  <c r="J108" i="15"/>
  <c r="I108" i="15"/>
  <c r="N107" i="15"/>
  <c r="I107" i="15" s="1"/>
  <c r="L107" i="15" a="1"/>
  <c r="L107" i="15" s="1"/>
  <c r="J107" i="15"/>
  <c r="N106" i="15"/>
  <c r="I106" i="15" s="1"/>
  <c r="L106" i="15" a="1"/>
  <c r="L106" i="15" s="1"/>
  <c r="J106" i="15"/>
  <c r="N105" i="15"/>
  <c r="I105" i="15"/>
  <c r="L105" i="15" a="1"/>
  <c r="L105" i="15" s="1"/>
  <c r="J105" i="15"/>
  <c r="N99" i="15"/>
  <c r="L99" i="15" a="1"/>
  <c r="L99" i="15" s="1"/>
  <c r="J99" i="15"/>
  <c r="I99" i="15"/>
  <c r="N98" i="15"/>
  <c r="I98" i="15" s="1"/>
  <c r="L98" i="15" a="1"/>
  <c r="L98" i="15" s="1"/>
  <c r="J98" i="15"/>
  <c r="N97" i="15"/>
  <c r="I97" i="15" s="1"/>
  <c r="L97" i="15" a="1"/>
  <c r="L97" i="15" s="1"/>
  <c r="J97" i="15"/>
  <c r="N96" i="15"/>
  <c r="L96" i="15" a="1"/>
  <c r="L96" i="15" s="1"/>
  <c r="J96" i="15"/>
  <c r="I96" i="15"/>
  <c r="N95" i="15"/>
  <c r="I95" i="15" s="1"/>
  <c r="L95" i="15" a="1"/>
  <c r="L95" i="15" s="1"/>
  <c r="J95" i="15"/>
  <c r="N94" i="15"/>
  <c r="I94" i="15" s="1"/>
  <c r="L94" i="15" a="1"/>
  <c r="L94" i="15" s="1"/>
  <c r="J94" i="15"/>
  <c r="N93" i="15"/>
  <c r="L93" i="15" a="1"/>
  <c r="L93" i="15" s="1"/>
  <c r="J93" i="15"/>
  <c r="I93" i="15"/>
  <c r="N92" i="15"/>
  <c r="I92" i="15" s="1"/>
  <c r="L92" i="15" a="1"/>
  <c r="L92" i="15" s="1"/>
  <c r="J92" i="15"/>
  <c r="N91" i="15"/>
  <c r="I91" i="15" s="1"/>
  <c r="L91" i="15" a="1"/>
  <c r="L91" i="15" s="1"/>
  <c r="J91" i="15"/>
  <c r="N90" i="15"/>
  <c r="L90" i="15" a="1"/>
  <c r="L90" i="15" s="1"/>
  <c r="I90" i="15"/>
  <c r="J90" i="15"/>
  <c r="N89" i="15"/>
  <c r="I89" i="15"/>
  <c r="L89" i="15" a="1"/>
  <c r="L89" i="15" s="1"/>
  <c r="J89" i="15"/>
  <c r="N83" i="15"/>
  <c r="L83" i="15" a="1"/>
  <c r="L83" i="15" s="1"/>
  <c r="J83" i="15"/>
  <c r="I83" i="15"/>
  <c r="N82" i="15"/>
  <c r="I82" i="15" s="1"/>
  <c r="L82" i="15" a="1"/>
  <c r="L82" i="15" s="1"/>
  <c r="J82" i="15"/>
  <c r="N81" i="15"/>
  <c r="I81" i="15" s="1"/>
  <c r="L81" i="15" a="1"/>
  <c r="L81" i="15" s="1"/>
  <c r="J81" i="15"/>
  <c r="N80" i="15"/>
  <c r="L80" i="15" a="1"/>
  <c r="L80" i="15" s="1"/>
  <c r="J80" i="15"/>
  <c r="I80" i="15"/>
  <c r="N79" i="15"/>
  <c r="I79" i="15" s="1"/>
  <c r="L79" i="15" a="1"/>
  <c r="L79" i="15" s="1"/>
  <c r="J79" i="15"/>
  <c r="N78" i="15"/>
  <c r="I78" i="15" s="1"/>
  <c r="L78" i="15" a="1"/>
  <c r="L78" i="15" s="1"/>
  <c r="J78" i="15"/>
  <c r="N77" i="15"/>
  <c r="L77" i="15" a="1"/>
  <c r="L77" i="15" s="1"/>
  <c r="J77" i="15"/>
  <c r="I77" i="15"/>
  <c r="N76" i="15"/>
  <c r="I76" i="15" s="1"/>
  <c r="L76" i="15" a="1"/>
  <c r="L76" i="15" s="1"/>
  <c r="J76" i="15"/>
  <c r="N75" i="15"/>
  <c r="I75" i="15" s="1"/>
  <c r="L75" i="15" a="1"/>
  <c r="L75" i="15" s="1"/>
  <c r="J75" i="15"/>
  <c r="N74" i="15"/>
  <c r="L74" i="15" a="1"/>
  <c r="L74" i="15" s="1"/>
  <c r="J74" i="15"/>
  <c r="N73" i="15"/>
  <c r="I73" i="15"/>
  <c r="L73" i="15" a="1"/>
  <c r="L73" i="15" s="1"/>
  <c r="J73" i="15"/>
  <c r="N67" i="15"/>
  <c r="I67" i="15" s="1"/>
  <c r="L67" i="15" a="1"/>
  <c r="L67" i="15" s="1"/>
  <c r="J67" i="15"/>
  <c r="N66" i="15"/>
  <c r="I66" i="15" s="1"/>
  <c r="L66" i="15" a="1"/>
  <c r="L66" i="15" s="1"/>
  <c r="J66" i="15"/>
  <c r="N65" i="15"/>
  <c r="L65" i="15" a="1"/>
  <c r="L65" i="15" s="1"/>
  <c r="J65" i="15"/>
  <c r="I65" i="15"/>
  <c r="N64" i="15"/>
  <c r="I64" i="15" s="1"/>
  <c r="L64" i="15" a="1"/>
  <c r="L64" i="15" s="1"/>
  <c r="J64" i="15"/>
  <c r="N63" i="15"/>
  <c r="I63" i="15" s="1"/>
  <c r="L63" i="15" a="1"/>
  <c r="L63" i="15" s="1"/>
  <c r="J63" i="15"/>
  <c r="N62" i="15"/>
  <c r="L62" i="15" a="1"/>
  <c r="L62" i="15" s="1"/>
  <c r="J62" i="15"/>
  <c r="I62" i="15"/>
  <c r="N61" i="15"/>
  <c r="I61" i="15"/>
  <c r="L61" i="15" a="1"/>
  <c r="L61" i="15" s="1"/>
  <c r="J61" i="15"/>
  <c r="N60" i="15"/>
  <c r="I60" i="15"/>
  <c r="L60" i="15" a="1"/>
  <c r="L60" i="15" s="1"/>
  <c r="J60" i="15"/>
  <c r="N59" i="15"/>
  <c r="L59" i="15" a="1"/>
  <c r="L59" i="15" s="1"/>
  <c r="J59" i="15"/>
  <c r="N58" i="15"/>
  <c r="L58" i="15" a="1"/>
  <c r="L58" i="15" s="1"/>
  <c r="J58" i="15"/>
  <c r="N57" i="15"/>
  <c r="I57" i="15"/>
  <c r="L57" i="15" a="1"/>
  <c r="L57" i="15" s="1"/>
  <c r="J57" i="15"/>
  <c r="N51" i="15"/>
  <c r="I51" i="15" s="1"/>
  <c r="L51" i="15" a="1"/>
  <c r="L51" i="15" s="1"/>
  <c r="J51" i="15"/>
  <c r="N50" i="15"/>
  <c r="L50" i="15" a="1"/>
  <c r="L50" i="15" s="1"/>
  <c r="J50" i="15"/>
  <c r="I50" i="15"/>
  <c r="N49" i="15"/>
  <c r="I49" i="15" s="1"/>
  <c r="L49" i="15" a="1"/>
  <c r="L49" i="15" s="1"/>
  <c r="J49" i="15"/>
  <c r="N48" i="15"/>
  <c r="L48" i="15" a="1"/>
  <c r="L48" i="15" s="1"/>
  <c r="J48" i="15"/>
  <c r="I48" i="15"/>
  <c r="N47" i="15"/>
  <c r="L47" i="15" a="1"/>
  <c r="L47" i="15" s="1"/>
  <c r="J47" i="15"/>
  <c r="I47" i="15"/>
  <c r="N46" i="15"/>
  <c r="I46" i="15" s="1"/>
  <c r="L46" i="15" a="1"/>
  <c r="L46" i="15" s="1"/>
  <c r="J46" i="15"/>
  <c r="N45" i="15"/>
  <c r="L45" i="15" a="1"/>
  <c r="L45" i="15" s="1"/>
  <c r="J45" i="15"/>
  <c r="I45" i="15"/>
  <c r="N44" i="15"/>
  <c r="L44" i="15" a="1"/>
  <c r="L44" i="15" s="1"/>
  <c r="J44" i="15"/>
  <c r="I44" i="15"/>
  <c r="N43" i="15"/>
  <c r="I43" i="15" s="1"/>
  <c r="L43" i="15" a="1"/>
  <c r="L43" i="15" s="1"/>
  <c r="J43" i="15"/>
  <c r="N42" i="15"/>
  <c r="L42" i="15" a="1"/>
  <c r="L42" i="15" s="1"/>
  <c r="J42" i="15"/>
  <c r="N41" i="15"/>
  <c r="I41" i="15"/>
  <c r="L41" i="15" a="1"/>
  <c r="L41" i="15" s="1"/>
  <c r="J41" i="15"/>
  <c r="N35" i="15"/>
  <c r="I35" i="15" s="1"/>
  <c r="L35" i="15" a="1"/>
  <c r="L35" i="15" s="1"/>
  <c r="J35" i="15"/>
  <c r="N34" i="15"/>
  <c r="L34" i="15" a="1"/>
  <c r="L34" i="15" s="1"/>
  <c r="J34" i="15"/>
  <c r="I34" i="15"/>
  <c r="N33" i="15"/>
  <c r="L33" i="15" a="1"/>
  <c r="L33" i="15" s="1"/>
  <c r="J33" i="15"/>
  <c r="I33" i="15"/>
  <c r="N32" i="15"/>
  <c r="I32" i="15" s="1"/>
  <c r="L32" i="15" a="1"/>
  <c r="L32" i="15" s="1"/>
  <c r="J32" i="15"/>
  <c r="N31" i="15"/>
  <c r="L31" i="15" a="1"/>
  <c r="L31" i="15" s="1"/>
  <c r="J31" i="15"/>
  <c r="I31" i="15"/>
  <c r="N30" i="15"/>
  <c r="L30" i="15" a="1"/>
  <c r="L30" i="15" s="1"/>
  <c r="J30" i="15"/>
  <c r="I30" i="15"/>
  <c r="N29" i="15"/>
  <c r="I29" i="15" s="1"/>
  <c r="L29" i="15" a="1"/>
  <c r="L29" i="15" s="1"/>
  <c r="J29" i="15"/>
  <c r="N28" i="15"/>
  <c r="L28" i="15" a="1"/>
  <c r="L28" i="15" s="1"/>
  <c r="J28" i="15"/>
  <c r="I28" i="15"/>
  <c r="N27" i="15"/>
  <c r="I27" i="15"/>
  <c r="L27" i="15" a="1"/>
  <c r="L27" i="15" s="1"/>
  <c r="J27" i="15"/>
  <c r="N26" i="15"/>
  <c r="L26" i="15" a="1"/>
  <c r="L26" i="15" s="1"/>
  <c r="J26" i="15"/>
  <c r="N25" i="15"/>
  <c r="I25" i="15"/>
  <c r="L25" i="15" a="1"/>
  <c r="L25" i="15" s="1"/>
  <c r="J25" i="15"/>
  <c r="N19" i="15"/>
  <c r="L19" i="15" a="1"/>
  <c r="L19" i="15" s="1"/>
  <c r="N18" i="15"/>
  <c r="I18" i="15" s="1"/>
  <c r="L18" i="15" a="1"/>
  <c r="L18" i="15" s="1"/>
  <c r="N17" i="15"/>
  <c r="I17" i="15" s="1"/>
  <c r="L17" i="15" a="1"/>
  <c r="L17" i="15" s="1"/>
  <c r="N16" i="15"/>
  <c r="L16" i="15" a="1"/>
  <c r="L16" i="15" s="1"/>
  <c r="N15" i="15"/>
  <c r="L15" i="15" a="1"/>
  <c r="L15" i="15" s="1"/>
  <c r="N14" i="15"/>
  <c r="I14" i="15" s="1"/>
  <c r="L14" i="15" a="1"/>
  <c r="L14" i="15" s="1"/>
  <c r="N13" i="15"/>
  <c r="I13" i="15"/>
  <c r="L13" i="15" a="1"/>
  <c r="L13" i="15" s="1"/>
  <c r="N12" i="15"/>
  <c r="I12" i="15" s="1"/>
  <c r="L12" i="15" a="1"/>
  <c r="L12" i="15" s="1"/>
  <c r="N11" i="15"/>
  <c r="L11" i="15" a="1"/>
  <c r="L11" i="15" s="1"/>
  <c r="N10" i="15"/>
  <c r="L10" i="15" a="1"/>
  <c r="L10" i="15" s="1"/>
  <c r="J19" i="15"/>
  <c r="I19" i="15"/>
  <c r="J18" i="15"/>
  <c r="J17" i="15"/>
  <c r="J16" i="15"/>
  <c r="I16" i="15"/>
  <c r="J15" i="15"/>
  <c r="I15" i="15"/>
  <c r="J14" i="15"/>
  <c r="J13" i="15"/>
  <c r="J12" i="15"/>
  <c r="J11" i="15"/>
  <c r="L9" i="15" a="1"/>
  <c r="L9" i="15" s="1"/>
  <c r="J9" i="15"/>
  <c r="N9" i="15"/>
  <c r="I42" i="15" l="1"/>
  <c r="I52" i="15" s="1"/>
  <c r="I74" i="15"/>
  <c r="I84" i="15" s="1"/>
  <c r="I26" i="15"/>
  <c r="I36" i="15" s="1"/>
  <c r="I58" i="15"/>
  <c r="I59" i="15"/>
  <c r="I11" i="15"/>
  <c r="I10" i="15"/>
  <c r="I132" i="15"/>
  <c r="E132" i="15" s="1"/>
  <c r="E133" i="15" s="1"/>
  <c r="I116" i="15"/>
  <c r="E116" i="15" s="1"/>
  <c r="E117" i="15" s="1"/>
  <c r="B36" i="15"/>
  <c r="I100" i="15"/>
  <c r="E100" i="15" s="1"/>
  <c r="E101" i="15" s="1"/>
  <c r="B132" i="15"/>
  <c r="B116" i="15"/>
  <c r="B100" i="15"/>
  <c r="B52" i="15"/>
  <c r="B84" i="15"/>
  <c r="B68" i="15"/>
  <c r="B20" i="15"/>
  <c r="I9" i="15"/>
  <c r="G84" i="15" l="1"/>
  <c r="E52" i="15"/>
  <c r="E53" i="15" s="1"/>
  <c r="E36" i="15"/>
  <c r="E37" i="15" s="1"/>
  <c r="E84" i="15"/>
  <c r="E85" i="15" s="1"/>
  <c r="I68" i="15"/>
  <c r="E68" i="15" s="1"/>
  <c r="E69" i="15" s="1"/>
  <c r="I20" i="15"/>
  <c r="G36" i="15" l="1"/>
  <c r="G52" i="15"/>
  <c r="E20" i="15"/>
  <c r="E21" i="15" s="1"/>
  <c r="G68" i="15"/>
  <c r="G20" i="15" l="1"/>
</calcChain>
</file>

<file path=xl/sharedStrings.xml><?xml version="1.0" encoding="utf-8"?>
<sst xmlns="http://schemas.openxmlformats.org/spreadsheetml/2006/main" count="7088" uniqueCount="2437">
  <si>
    <t>Description</t>
  </si>
  <si>
    <t>Ref. (Code) No.</t>
  </si>
  <si>
    <t>Application</t>
  </si>
  <si>
    <t>DCLD Certificate No</t>
  </si>
  <si>
    <t>Standard Ref</t>
  </si>
  <si>
    <t>Manufacturer</t>
  </si>
  <si>
    <t>Brand Name</t>
  </si>
  <si>
    <t>Material/Product Classification</t>
  </si>
  <si>
    <t>ASTM C 578</t>
  </si>
  <si>
    <t>CL05020001</t>
  </si>
  <si>
    <t>InsertKing 25</t>
  </si>
  <si>
    <t>RoofKing 20</t>
  </si>
  <si>
    <t>RoofKing 24</t>
  </si>
  <si>
    <t>RoofKing 32</t>
  </si>
  <si>
    <t>RoofKing 40</t>
  </si>
  <si>
    <t>CL05020002</t>
  </si>
  <si>
    <t>CL05020005</t>
  </si>
  <si>
    <t>StyroKing 12</t>
  </si>
  <si>
    <t>StyroKing 15</t>
  </si>
  <si>
    <t>StyroKing 20</t>
  </si>
  <si>
    <t>StyroKing 24</t>
  </si>
  <si>
    <t>StyroKing 32</t>
  </si>
  <si>
    <t>StyroKing 40</t>
  </si>
  <si>
    <t>Isofoam Insulating Materials Plant</t>
  </si>
  <si>
    <t>National Polystyrene Packaging Factory</t>
  </si>
  <si>
    <t>Isoboard LD 21 CW</t>
  </si>
  <si>
    <t>Isoboard LD 26 CW</t>
  </si>
  <si>
    <t>Isoboard ND</t>
  </si>
  <si>
    <t>Isoboard MD</t>
  </si>
  <si>
    <t>Isoboard HD</t>
  </si>
  <si>
    <t xml:space="preserve">Thermal Insulation Board - Type VII Size=1250 x 600 mm, T=40, 50, 60, 65, 75, 80 &amp; 100 mm </t>
  </si>
  <si>
    <t xml:space="preserve">Thermal Insulation Board - Type VI, Size=1250 x 600 mm, T=25, 30, 40, 50, 60, 65, 75, 80 &amp; 100 mm </t>
  </si>
  <si>
    <t xml:space="preserve">Thermal Insulation Board - Type V, Size=1250 x 600 mm, T= 50 mm </t>
  </si>
  <si>
    <t>Isoboard Green LD</t>
  </si>
  <si>
    <t>Isoboard Green ND</t>
  </si>
  <si>
    <t>Isoboard Green MD</t>
  </si>
  <si>
    <t>Isoboard Green HD</t>
  </si>
  <si>
    <t xml:space="preserve">Thermal Insulation Board - Type X, Size=2500 x 600 mm, T=40 &amp; 50 mm </t>
  </si>
  <si>
    <t xml:space="preserve">Thermal Insulation Board - Type IV, Size=2500 x 600 mm, T=40 &amp; 50 mm </t>
  </si>
  <si>
    <t xml:space="preserve">Thermal Insulation Board - Type V, Size=1250 x 600 mm, T= 25, 50, 75 &amp; 100 mm </t>
  </si>
  <si>
    <t>Styro Insulation Material Industry</t>
  </si>
  <si>
    <t>Thermal Insulation Sheet - Type XI, Various Sizes, T= 125 cm (max)</t>
  </si>
  <si>
    <t>Thermal Insulation Sheet - Type I, Various Sizes, T= 125 cm (max)</t>
  </si>
  <si>
    <t>Thermal Insulation Sheet- Type VIII, Various Sizes, T= 125 cm (max)</t>
  </si>
  <si>
    <t>Thermal Insulation Sheet - Type II, Various Sizes, T= 125 cm (max)</t>
  </si>
  <si>
    <t>Thermal Insulation Sheet- Type IX, Various Sizes, T= 125 cm (max)</t>
  </si>
  <si>
    <t>Thermal Insulation Sheet - Type XIV, Various Sizes, T= 125 cm (max)</t>
  </si>
  <si>
    <t>Thermal Insulation Sheet- Type IX, Various Sizes, T= 4 - 1300 mm</t>
  </si>
  <si>
    <t>Thermal Insulation Sheet - Type II, Various Sizes, T= 4 - 1300 mm</t>
  </si>
  <si>
    <t>Thermal Insulation Sheet - Type I, Various Sizes, T= 4 - 1300 mm</t>
  </si>
  <si>
    <t xml:space="preserve">Thermal Block Insert - Type II,  Size = 400 x 200 mm, T= 60 mm  </t>
  </si>
  <si>
    <t>Thermal Insulation Board - Type II, Size=1000 x 500 mm, T= 3, 4, 5, 7, 7.5, 8 &amp; 10 cm</t>
  </si>
  <si>
    <t>CL05020008</t>
  </si>
  <si>
    <t>Insolite</t>
  </si>
  <si>
    <t>Styrene Insulation Industry</t>
  </si>
  <si>
    <t>Thermal Insulation Sheet - Type I, Various Sizes, T= 10 - 1000 mm</t>
  </si>
  <si>
    <t>Thermal Insulation Sheet - Type XI, Various Sizes, T= 10 - 1000 mm</t>
  </si>
  <si>
    <t>Thermal Insulation Sheet - Type II, Various Sizes, T=  10 - 1250 mm</t>
  </si>
  <si>
    <t>Esscofoam CW (22-24)</t>
  </si>
  <si>
    <t>Esscofoam CW  (26-28)</t>
  </si>
  <si>
    <t>Esscofoam RF (32-35)</t>
  </si>
  <si>
    <t>Esscofoam HD (48-50)</t>
  </si>
  <si>
    <t>Esscofoam RF (38-42)</t>
  </si>
  <si>
    <t>CL06020022</t>
  </si>
  <si>
    <t>Styrofoam TB</t>
  </si>
  <si>
    <t>Roofmate SL</t>
  </si>
  <si>
    <t>Wallmate CW-TG</t>
  </si>
  <si>
    <t>Floormate FM 500SL-G</t>
  </si>
  <si>
    <t>High Density HD 300 SL-G</t>
  </si>
  <si>
    <t>Arabian Chemical Insulation Company</t>
  </si>
  <si>
    <t xml:space="preserve">Thermal Block Insert - Type VI, Size=400 x 200 mm, T= 75 mm </t>
  </si>
  <si>
    <t xml:space="preserve">Thermal Insulation Board - Type VI, Size=1250 &amp; 2500 x 600 mm, T= 20 - 100 mm </t>
  </si>
  <si>
    <t xml:space="preserve">Thermal Insulation Board - Type IV, Size=1250 &amp; 2500 x 600 mm, T= 20 - 100 mm </t>
  </si>
  <si>
    <t xml:space="preserve">Thermal Insulation Board - Type VII, Size=1250 &amp; 2500 x 600 mm, T= 20 - 100 mm  </t>
  </si>
  <si>
    <t xml:space="preserve">Thermal Insulation Board - Type V, Size=1250 &amp; 2500 x 600 mm, T= 20 - 100 mm </t>
  </si>
  <si>
    <t>CL07020028</t>
  </si>
  <si>
    <t>E-Foam</t>
  </si>
  <si>
    <t>Emirates Extruded Polystyrene</t>
  </si>
  <si>
    <t>CL08020044</t>
  </si>
  <si>
    <t>National Plastic Factory</t>
  </si>
  <si>
    <t>Polyfoam</t>
  </si>
  <si>
    <t>Jehan</t>
  </si>
  <si>
    <t>Thermal Insulation Sheet- Type XI, Various Sizes, T= 4 - 1300 mm</t>
  </si>
  <si>
    <t>Jehan Green Wall FZE</t>
  </si>
  <si>
    <t>CL10020121</t>
  </si>
  <si>
    <t>Roofmaster XPS</t>
  </si>
  <si>
    <t>Emirates Building System</t>
  </si>
  <si>
    <t>EBS</t>
  </si>
  <si>
    <t>BS EN 13165</t>
  </si>
  <si>
    <t>CL06020021</t>
  </si>
  <si>
    <t>Polyurethane (PUR) Insulation Foam, T=35(wall) &amp; 50 (roof)mm, PUR-EN 13165-T1-DS(TH)1-CS(10/Y)100</t>
  </si>
  <si>
    <t>ASTM C 1029</t>
  </si>
  <si>
    <t>CL06020009</t>
  </si>
  <si>
    <t>Profiles RH Factory</t>
  </si>
  <si>
    <t>Profile RH</t>
  </si>
  <si>
    <t>Polyurethane (PUR) Insulation Foam, T=35(wall) &amp; 50 (roof)mm, PUR-EN 13165-T1-DS(TH)2-CS(10/Y)100</t>
  </si>
  <si>
    <t>CL06020014</t>
  </si>
  <si>
    <t>Arabian Profile Company</t>
  </si>
  <si>
    <t>Arabian Profile</t>
  </si>
  <si>
    <t>Polyurethane (PUR) Insulation Foam, T=35(wall) &amp; 50 (roof)mm, PUR-EN 13165-T2-DS(TH)1-CS(10/Y)120</t>
  </si>
  <si>
    <t>CL07020033</t>
  </si>
  <si>
    <t>Mammut Building System</t>
  </si>
  <si>
    <t>EcoSafe E</t>
  </si>
  <si>
    <t>CL06020020</t>
  </si>
  <si>
    <t>Polyurethane (PUR) Insulation Foam, T=35(wall) &amp; 50 (roof)mm, PUR-EN 13165-T1-DS(TH)7-CS(10/Y)100</t>
  </si>
  <si>
    <t>Rigidal Industries</t>
  </si>
  <si>
    <t>CL06020026</t>
  </si>
  <si>
    <t>Kirby Building System</t>
  </si>
  <si>
    <t>Kirby</t>
  </si>
  <si>
    <t>Polyurethane (PUR) Insulation Foam, T=40-150 mm, PUR-EN 13165-T1-DS(TH)1-CS(10/Y)100</t>
  </si>
  <si>
    <t>CL09020097</t>
  </si>
  <si>
    <t>Emirates Industrial Panel</t>
  </si>
  <si>
    <t>Technical Supplies and Services Co.</t>
  </si>
  <si>
    <t>Tiger Profiles and Insulation LLC</t>
  </si>
  <si>
    <t>CL10020138</t>
  </si>
  <si>
    <t>Tiger</t>
  </si>
  <si>
    <t>EIP</t>
  </si>
  <si>
    <t>Polyurethane (PUR) Insulation Foam, T=50 mm, PUR-EN 13165-T2-DS(TH)8-CS(10/Y)100</t>
  </si>
  <si>
    <t>CL09020104</t>
  </si>
  <si>
    <t>TSSC</t>
  </si>
  <si>
    <t>CL10020120</t>
  </si>
  <si>
    <t>BS EN 13166</t>
  </si>
  <si>
    <t>Gulf Cool Therm Factory Ltd.</t>
  </si>
  <si>
    <t>CL10020127</t>
  </si>
  <si>
    <t>Gulf Cool Therm</t>
  </si>
  <si>
    <t>Polyisocyanurate (PIR) Insulation Foam, T=20 - 100 mm, PIR-EN 13165-T1-DS(TH)1-CS(10/Y)100</t>
  </si>
  <si>
    <t>Roofing Middle East FZE</t>
  </si>
  <si>
    <t>Roofing Middle East</t>
  </si>
  <si>
    <t>Kingspan</t>
  </si>
  <si>
    <t>Polyisocyanurate (PIR) Insulation Foam, T=30-200 mm, PIR-EN 13165-T2-DS(TH)7-CS(10/Y)130</t>
  </si>
  <si>
    <t>Polyurethane (PUR) Insulation Foam, T=50 mm, PUR - EN 13165 - T1 - DS(TH)8 - CS(10/Y)100 – MU40</t>
  </si>
  <si>
    <t>Baghlaf Al Zafer Metal Industries</t>
  </si>
  <si>
    <t>Middle East Insulation</t>
  </si>
  <si>
    <t>Fujairah Rockwool Factory</t>
  </si>
  <si>
    <t>ASTM C 612</t>
  </si>
  <si>
    <t>CL11020144</t>
  </si>
  <si>
    <t>CL11020148</t>
  </si>
  <si>
    <t>CL12020159</t>
  </si>
  <si>
    <t>CL12020161</t>
  </si>
  <si>
    <t>CL06020019</t>
  </si>
  <si>
    <t>Arabian Fiberglass Insulation Co.</t>
  </si>
  <si>
    <t>Afico Quiet Liner (AQL)</t>
  </si>
  <si>
    <t>Mineral Fiber Block &amp; Board Thermal Insulation with black woven glass fiber fabric facing, Type IA, T=25-50 mm</t>
  </si>
  <si>
    <t>Afico Thermal Insulating Wool (TIW)</t>
  </si>
  <si>
    <t>ASTM C 553</t>
  </si>
  <si>
    <t>Afico Pre-Engineered Metal Insulation (MBI)</t>
  </si>
  <si>
    <t>Afico HD Series Blanket Insulation (HDB)</t>
  </si>
  <si>
    <t>ASTM C 665</t>
  </si>
  <si>
    <t>Pipes</t>
  </si>
  <si>
    <t>Cellular Glass Insulation</t>
  </si>
  <si>
    <t>Mineral Fiber Insulation</t>
  </si>
  <si>
    <t>Kuwait Insulating Materials &amp; Manufacturing Company</t>
  </si>
  <si>
    <t>Mineral Fiber Blanket Thermal Insulation with no facing, Type I, T=25-150 mm</t>
  </si>
  <si>
    <t>CL06020015-1</t>
  </si>
  <si>
    <t>Mineral Fiber Blanket Thermal Insulation with Aluminum Foil Facing, Type II, T=25-150 mm</t>
  </si>
  <si>
    <t>Mineral Fiber Blanket Thermal Insulation with Aluminum Foil Facing, Type III, T=25-150 mm</t>
  </si>
  <si>
    <t>CL06020015-2</t>
  </si>
  <si>
    <t>Saudi Rockwool Factory Company</t>
  </si>
  <si>
    <t>BS EN 13162</t>
  </si>
  <si>
    <t>ACICO Industries Co. (Dubai Branch)</t>
  </si>
  <si>
    <t>Autoclaved Aerated Concrete Block</t>
  </si>
  <si>
    <t>Walls</t>
  </si>
  <si>
    <t>Batch</t>
  </si>
  <si>
    <t>Exeed Litecrete LLC</t>
  </si>
  <si>
    <t>Aide Improved Building Material Product</t>
  </si>
  <si>
    <t>Delmon AAC Factory</t>
  </si>
  <si>
    <t>Spectrum Light Block LLC</t>
  </si>
  <si>
    <t>Hard Block Factory</t>
  </si>
  <si>
    <t>Mix Block Factory</t>
  </si>
  <si>
    <t>Al Nasr Cement Products</t>
  </si>
  <si>
    <t>Apex Concrete Block Factory</t>
  </si>
  <si>
    <t>Bin Lahej Cement Products</t>
  </si>
  <si>
    <t>Phoenix Concrete Products</t>
  </si>
  <si>
    <t>Al Amaar Block Manufacturing Co. LLC</t>
  </si>
  <si>
    <t>Thermo Block Normal Weight Thin Cavities (Sandwich), 400x200x200</t>
  </si>
  <si>
    <t>Al Ghurair Construction Masonry LLC</t>
  </si>
  <si>
    <t>Clay Block</t>
  </si>
  <si>
    <t>Al Serkal &amp; Assarain Concrete Products</t>
  </si>
  <si>
    <t>Thermo Block Hollow Normal Weight (Sandwich), 400x250x200</t>
  </si>
  <si>
    <t>Bucomac Industries @ Hamriyah F.Z.A.</t>
  </si>
  <si>
    <t>Bucomac</t>
  </si>
  <si>
    <t>Emcon LLC</t>
  </si>
  <si>
    <t>Khaloory Block Factory LLC</t>
  </si>
  <si>
    <t>Khaloory</t>
  </si>
  <si>
    <t>Royal Bricks Manufacturing FZCO</t>
  </si>
  <si>
    <t>Royal Brick</t>
  </si>
  <si>
    <t>Safemix Ready Mix Factory LLC</t>
  </si>
  <si>
    <t>Safemix</t>
  </si>
  <si>
    <t>Thermoblock Gulf Factory @ DIP</t>
  </si>
  <si>
    <t>Unimix</t>
  </si>
  <si>
    <t>AIM Industry Company LLC</t>
  </si>
  <si>
    <t>Bin Lahej</t>
  </si>
  <si>
    <t>Dubai Blocks LLC</t>
  </si>
  <si>
    <t>Dubai Block</t>
  </si>
  <si>
    <t>Emirates &amp; Gulf Cement Products</t>
  </si>
  <si>
    <t>Emirates &amp; Gulf Cement</t>
  </si>
  <si>
    <t>Hussain Mohd Abbas</t>
  </si>
  <si>
    <t>Royal Concrete Products LLC</t>
  </si>
  <si>
    <t>ROYCON</t>
  </si>
  <si>
    <t>Terrazzo Dubai Co. LLC</t>
  </si>
  <si>
    <t>Terrazzo</t>
  </si>
  <si>
    <t>Transgulf Cement Products LLC</t>
  </si>
  <si>
    <t>DMS 1: Part 5</t>
  </si>
  <si>
    <t>DMS 1: Part 1</t>
  </si>
  <si>
    <t>Density (min)
Kg/m3</t>
  </si>
  <si>
    <t>K-Value,
W/m.k</t>
  </si>
  <si>
    <t>Concrete-Polystyrene Thermo Block</t>
  </si>
  <si>
    <t>Material Code</t>
  </si>
  <si>
    <t>Material Type</t>
  </si>
  <si>
    <t>Manufacturer Code</t>
  </si>
  <si>
    <t>Electronics &amp; Engineering Industries-Sharjah</t>
  </si>
  <si>
    <t>Gulf Insulating Materials Mfg &amp; Trdg Co.</t>
  </si>
  <si>
    <t>Electronics &amp; Engineering Industries-Abu Dhabi</t>
  </si>
  <si>
    <t>Automatic Block Factory</t>
  </si>
  <si>
    <t>Al Jazeera Factory (Abu Dhabi)</t>
  </si>
  <si>
    <t>04.016.01</t>
  </si>
  <si>
    <t>04.017.01</t>
  </si>
  <si>
    <t>04.017.02</t>
  </si>
  <si>
    <t>04.019.01</t>
  </si>
  <si>
    <t>04.022.01</t>
  </si>
  <si>
    <t>04.022.02</t>
  </si>
  <si>
    <t>04.022.03</t>
  </si>
  <si>
    <t>04.022.04</t>
  </si>
  <si>
    <t>04.022.05</t>
  </si>
  <si>
    <t>04.022.06</t>
  </si>
  <si>
    <t>04.022.07</t>
  </si>
  <si>
    <t>04.022.08</t>
  </si>
  <si>
    <t>04.023.01</t>
  </si>
  <si>
    <t>04.023.02</t>
  </si>
  <si>
    <t>04.031.02</t>
  </si>
  <si>
    <t>04.031.03</t>
  </si>
  <si>
    <t>04.031.05</t>
  </si>
  <si>
    <t>04.031.07</t>
  </si>
  <si>
    <t>04.031.08</t>
  </si>
  <si>
    <t>04.044.01</t>
  </si>
  <si>
    <t>04.044.02</t>
  </si>
  <si>
    <t>04.044.03</t>
  </si>
  <si>
    <t>04.044.04</t>
  </si>
  <si>
    <t>04.044.05</t>
  </si>
  <si>
    <t>04.050.01</t>
  </si>
  <si>
    <t>04.051.01</t>
  </si>
  <si>
    <t>04.051.02</t>
  </si>
  <si>
    <t>04.052.01</t>
  </si>
  <si>
    <t>04.052.02</t>
  </si>
  <si>
    <t>04.058.01</t>
  </si>
  <si>
    <t>04.058.02</t>
  </si>
  <si>
    <t>04.062.01</t>
  </si>
  <si>
    <t>08.033.01</t>
  </si>
  <si>
    <t>08.033.02</t>
  </si>
  <si>
    <t>08.033.03</t>
  </si>
  <si>
    <t>08.043.01</t>
  </si>
  <si>
    <t>08.043.02</t>
  </si>
  <si>
    <t>08.043.03</t>
  </si>
  <si>
    <t>08.043.04</t>
  </si>
  <si>
    <t>08.043.05</t>
  </si>
  <si>
    <t>08.043.06</t>
  </si>
  <si>
    <t>08.043.07</t>
  </si>
  <si>
    <t>08.043.08</t>
  </si>
  <si>
    <t>08.043.09</t>
  </si>
  <si>
    <t>08.043.10</t>
  </si>
  <si>
    <t>08.043.11</t>
  </si>
  <si>
    <t>08.055.01</t>
  </si>
  <si>
    <t>08.055.02</t>
  </si>
  <si>
    <t>08.055.03</t>
  </si>
  <si>
    <t>08.055.04</t>
  </si>
  <si>
    <t>08.055.05</t>
  </si>
  <si>
    <t>08.056.01</t>
  </si>
  <si>
    <t>08.056.02</t>
  </si>
  <si>
    <t>08.056.03</t>
  </si>
  <si>
    <t>08.056.04</t>
  </si>
  <si>
    <t>08.056.05</t>
  </si>
  <si>
    <t>08.056.06</t>
  </si>
  <si>
    <t>08.056.07</t>
  </si>
  <si>
    <t>09.011.01</t>
  </si>
  <si>
    <t>09.011.02</t>
  </si>
  <si>
    <t>09.011.03</t>
  </si>
  <si>
    <t>09.011.04</t>
  </si>
  <si>
    <t>09.011.05</t>
  </si>
  <si>
    <t>09.020.01</t>
  </si>
  <si>
    <t>09.024.01</t>
  </si>
  <si>
    <t>09.029.01</t>
  </si>
  <si>
    <t>09.029.02</t>
  </si>
  <si>
    <t>09.029.03</t>
  </si>
  <si>
    <t>09.029.04</t>
  </si>
  <si>
    <t>09.029.05</t>
  </si>
  <si>
    <t>09.032.01</t>
  </si>
  <si>
    <t>09.032.02</t>
  </si>
  <si>
    <t>09.032.03</t>
  </si>
  <si>
    <t>09.032.04</t>
  </si>
  <si>
    <t>09.032.05</t>
  </si>
  <si>
    <t>09.032.06</t>
  </si>
  <si>
    <t>09.032.07</t>
  </si>
  <si>
    <t>09.032.08</t>
  </si>
  <si>
    <t>09.032.09</t>
  </si>
  <si>
    <t>Polystyrene - Expanded</t>
  </si>
  <si>
    <t>Polystyrene - Extruded</t>
  </si>
  <si>
    <t>PIR Foam Factory-made</t>
  </si>
  <si>
    <t>PUR Foam Factory-made</t>
  </si>
  <si>
    <t>PUR Foam Spray-applied</t>
  </si>
  <si>
    <t>07.028.01</t>
  </si>
  <si>
    <t>07.035.01</t>
  </si>
  <si>
    <t>07.047.01</t>
  </si>
  <si>
    <t>07.057.01</t>
  </si>
  <si>
    <t>07.060.01</t>
  </si>
  <si>
    <t>10.013.01</t>
  </si>
  <si>
    <t>10.015.01</t>
  </si>
  <si>
    <t>Emirates Building Systems</t>
  </si>
  <si>
    <t>10.063.01</t>
  </si>
  <si>
    <t>10.025.01</t>
  </si>
  <si>
    <t>10.036.01</t>
  </si>
  <si>
    <t>10.038.01</t>
  </si>
  <si>
    <t>10.046.01</t>
  </si>
  <si>
    <t>10.057.01</t>
  </si>
  <si>
    <t>10.060.01</t>
  </si>
  <si>
    <t>06.027.01</t>
  </si>
  <si>
    <t>06.037.01</t>
  </si>
  <si>
    <t>06.037.02</t>
  </si>
  <si>
    <t>06.037.03</t>
  </si>
  <si>
    <t>06.037.04</t>
  </si>
  <si>
    <t>06.037.05</t>
  </si>
  <si>
    <t>06.037.06</t>
  </si>
  <si>
    <t>06.037.07</t>
  </si>
  <si>
    <t>06.037.08</t>
  </si>
  <si>
    <t>06.037.09</t>
  </si>
  <si>
    <t>06.037.10</t>
  </si>
  <si>
    <t>06.037.12</t>
  </si>
  <si>
    <t>06.037.13</t>
  </si>
  <si>
    <t>11.048.01</t>
  </si>
  <si>
    <t>Walls/Roofs</t>
  </si>
  <si>
    <t>OLD Code</t>
  </si>
  <si>
    <t>Thermal Transmittance (U-Value)</t>
  </si>
  <si>
    <t xml:space="preserve">Plot No. </t>
  </si>
  <si>
    <t xml:space="preserve">Project </t>
  </si>
  <si>
    <t xml:space="preserve">Consultant </t>
  </si>
  <si>
    <t>1,2,3.1,3.2,4</t>
  </si>
  <si>
    <t>Layer No.</t>
  </si>
  <si>
    <t>Thickness</t>
  </si>
  <si>
    <t xml:space="preserve">External Wall </t>
  </si>
  <si>
    <t>Density</t>
  </si>
  <si>
    <t>Resistance</t>
  </si>
  <si>
    <t>Mass</t>
  </si>
  <si>
    <t>mm</t>
  </si>
  <si>
    <r>
      <t>W/m</t>
    </r>
    <r>
      <rPr>
        <b/>
        <vertAlign val="superscript"/>
        <sz val="12"/>
        <color indexed="9"/>
        <rFont val="Arial"/>
        <family val="2"/>
      </rPr>
      <t>2</t>
    </r>
    <r>
      <rPr>
        <b/>
        <sz val="12"/>
        <color indexed="9"/>
        <rFont val="Arial"/>
        <family val="2"/>
      </rPr>
      <t>K</t>
    </r>
  </si>
  <si>
    <r>
      <t>kg/m</t>
    </r>
    <r>
      <rPr>
        <b/>
        <vertAlign val="superscript"/>
        <sz val="12"/>
        <rFont val="Arial"/>
        <family val="2"/>
      </rPr>
      <t>3</t>
    </r>
  </si>
  <si>
    <r>
      <t>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K/W</t>
    </r>
  </si>
  <si>
    <r>
      <t>kg/m</t>
    </r>
    <r>
      <rPr>
        <b/>
        <vertAlign val="superscript"/>
        <sz val="12"/>
        <rFont val="Arial"/>
        <family val="2"/>
      </rPr>
      <t>2</t>
    </r>
  </si>
  <si>
    <r>
      <t xml:space="preserve">Thermal Transmittance </t>
    </r>
    <r>
      <rPr>
        <b/>
        <sz val="18"/>
        <rFont val="Arial"/>
        <family val="2"/>
      </rPr>
      <t>U</t>
    </r>
    <r>
      <rPr>
        <b/>
        <sz val="12"/>
        <rFont val="Arial"/>
        <family val="2"/>
      </rPr>
      <t>-Value:</t>
    </r>
  </si>
  <si>
    <r>
      <t>W/m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K</t>
    </r>
  </si>
  <si>
    <r>
      <t xml:space="preserve">Btu / </t>
    </r>
    <r>
      <rPr>
        <vertAlign val="superscript"/>
        <sz val="12"/>
        <rFont val="Arial"/>
        <family val="2"/>
      </rPr>
      <t>o</t>
    </r>
    <r>
      <rPr>
        <sz val="12"/>
        <rFont val="Arial"/>
        <family val="2"/>
      </rPr>
      <t>F ft</t>
    </r>
    <r>
      <rPr>
        <vertAlign val="superscript"/>
        <sz val="12"/>
        <rFont val="Arial"/>
        <family val="2"/>
      </rPr>
      <t>2</t>
    </r>
    <r>
      <rPr>
        <sz val="12"/>
        <rFont val="Arial"/>
        <family val="2"/>
      </rPr>
      <t xml:space="preserve"> h</t>
    </r>
  </si>
  <si>
    <t xml:space="preserve">External Drop Beam </t>
  </si>
  <si>
    <t xml:space="preserve">External Column </t>
  </si>
  <si>
    <t xml:space="preserve">Roof </t>
  </si>
  <si>
    <t xml:space="preserve">            Max. U  =  0.30</t>
  </si>
  <si>
    <t>Insulated Ground (Horizontal/Vertical)</t>
  </si>
  <si>
    <t xml:space="preserve">Non-Insulated Ground </t>
  </si>
  <si>
    <t xml:space="preserve">Partition </t>
  </si>
  <si>
    <t xml:space="preserve">Typical Floor </t>
  </si>
  <si>
    <t>cm</t>
  </si>
  <si>
    <t>Inside Surface Film Resistance for Walls</t>
  </si>
  <si>
    <t>Outside Surface Film Resistance for Walls</t>
  </si>
  <si>
    <t>Inside Surface Film Resistance for Flat Roofs</t>
  </si>
  <si>
    <t>Inside Surface Film Resistance for Slopped Roofs</t>
  </si>
  <si>
    <t>Outside Surface Film Resistance for Roofs</t>
  </si>
  <si>
    <t>Air Space Resistance Walls and/or Roofs</t>
  </si>
  <si>
    <t xml:space="preserve">25mm Terrazzo Tiles </t>
  </si>
  <si>
    <t>Cement Tiles</t>
  </si>
  <si>
    <t>Ceramic Tiles</t>
  </si>
  <si>
    <t>Acoustic Tile</t>
  </si>
  <si>
    <t>9.5mm Carpet</t>
  </si>
  <si>
    <t xml:space="preserve">Asphalt Roll Roofing </t>
  </si>
  <si>
    <t>Marble</t>
  </si>
  <si>
    <t xml:space="preserve">Clay Roof Tiles </t>
  </si>
  <si>
    <t xml:space="preserve">25mm Rubber Tiles </t>
  </si>
  <si>
    <t xml:space="preserve">Reinforced Concrete </t>
  </si>
  <si>
    <t xml:space="preserve">Concrete Blinding </t>
  </si>
  <si>
    <t>Light Weight Concrete (Light Weight Aggregate)</t>
  </si>
  <si>
    <t xml:space="preserve">Foam Concrete </t>
  </si>
  <si>
    <t>Solid Concrete Block (Cement Mortar)</t>
  </si>
  <si>
    <t>Hollow Concrete Block (Cement Mortar)</t>
  </si>
  <si>
    <t>Metal Surface</t>
  </si>
  <si>
    <t>Opaque Spandrel Glass</t>
  </si>
  <si>
    <t>Wood Shingles</t>
  </si>
  <si>
    <t>12.7mm Gypsum or plaster Board</t>
  </si>
  <si>
    <t>12.7mm Ply Wood</t>
  </si>
  <si>
    <t xml:space="preserve">Chip Boards </t>
  </si>
  <si>
    <t>Wood</t>
  </si>
  <si>
    <t xml:space="preserve">Plaster (Cement / Sand) </t>
  </si>
  <si>
    <t xml:space="preserve">15mm Gypsum Plaster (Normal Fine Aggregate) </t>
  </si>
  <si>
    <t>15mm Gypsum Plaster ( Gyps)</t>
  </si>
  <si>
    <t>15mm Gypsum Plaster (Light Weight Aggregate)</t>
  </si>
  <si>
    <t>15mm Light Weight Insulating Plaster</t>
  </si>
  <si>
    <t xml:space="preserve">Sand </t>
  </si>
  <si>
    <t>Granite / Bazalt</t>
  </si>
  <si>
    <t xml:space="preserve">Lime Stone </t>
  </si>
  <si>
    <t xml:space="preserve">Sand Stone </t>
  </si>
  <si>
    <t>00.000.01</t>
  </si>
  <si>
    <t>00.000.02</t>
  </si>
  <si>
    <t>00.000.03</t>
  </si>
  <si>
    <t>00.000.04</t>
  </si>
  <si>
    <t>00.000.05</t>
  </si>
  <si>
    <t>00.000.06</t>
  </si>
  <si>
    <t>00.000.07</t>
  </si>
  <si>
    <t>00.000.08</t>
  </si>
  <si>
    <t>00.000.09</t>
  </si>
  <si>
    <t>00.000.10</t>
  </si>
  <si>
    <t>00.000.11</t>
  </si>
  <si>
    <t>00.000.12</t>
  </si>
  <si>
    <t>00.000.13</t>
  </si>
  <si>
    <t>00.000.14</t>
  </si>
  <si>
    <t>00.000.15</t>
  </si>
  <si>
    <t>00.000.16</t>
  </si>
  <si>
    <t>00.000.17</t>
  </si>
  <si>
    <t>00.000.18</t>
  </si>
  <si>
    <t>00.000.19</t>
  </si>
  <si>
    <t>00.000.20</t>
  </si>
  <si>
    <t>00.000.21</t>
  </si>
  <si>
    <t>00.000.22</t>
  </si>
  <si>
    <t>00.000.23</t>
  </si>
  <si>
    <t>00.000.24</t>
  </si>
  <si>
    <t>00.000.25</t>
  </si>
  <si>
    <t>00.000.26</t>
  </si>
  <si>
    <t>00.000.27</t>
  </si>
  <si>
    <t>00.000.28</t>
  </si>
  <si>
    <t>00.000.29</t>
  </si>
  <si>
    <t>00.000.30</t>
  </si>
  <si>
    <t>00.000.31</t>
  </si>
  <si>
    <t>00.000.32</t>
  </si>
  <si>
    <t>00.000.33</t>
  </si>
  <si>
    <t>00.000.34</t>
  </si>
  <si>
    <t>00.000.35</t>
  </si>
  <si>
    <t>00.000.36</t>
  </si>
  <si>
    <t>00.000.37</t>
  </si>
  <si>
    <t>00.000.38</t>
  </si>
  <si>
    <t>Reference Code:</t>
  </si>
  <si>
    <t>xx.yyy.nn</t>
  </si>
  <si>
    <t>where:</t>
  </si>
  <si>
    <t>xx - Material or System Code</t>
  </si>
  <si>
    <t>yyy - Manufacturer Code</t>
  </si>
  <si>
    <t>nn - S/N for products from same category and manufacturer</t>
  </si>
  <si>
    <t>Masonry Lightweight Concrete Block</t>
  </si>
  <si>
    <t>Masonry Normal Weight Concrete Block</t>
  </si>
  <si>
    <t>System Code</t>
  </si>
  <si>
    <t>System Type</t>
  </si>
  <si>
    <t>Kingspan Limited - Holywell</t>
  </si>
  <si>
    <t>Arabtec Precast</t>
  </si>
  <si>
    <t>Emirates Precast Construction</t>
  </si>
  <si>
    <t>Dubai Precast</t>
  </si>
  <si>
    <t>Tekncoat Engineering</t>
  </si>
  <si>
    <t xml:space="preserve">Span Precast Dubai </t>
  </si>
  <si>
    <t>Aspen Polystyrene Industry</t>
  </si>
  <si>
    <t>Styropak for Plastic Factory LLC</t>
  </si>
  <si>
    <t>Hapri Insulation Materials Manufacturing</t>
  </si>
  <si>
    <t>Ralco Profiles FZC</t>
  </si>
  <si>
    <t>Izopoli Yapi Elemanlari Taah Sa, Ve Tic A.S. Adana</t>
  </si>
  <si>
    <t>Roof Metal Industries LLC</t>
  </si>
  <si>
    <t>Kingspan Limited - Sherburn</t>
  </si>
  <si>
    <t>Technical Supplies and Services Co. - Sharjah</t>
  </si>
  <si>
    <t>Rockwool India Ltd.</t>
  </si>
  <si>
    <t>Force 10 UAE Ltd.</t>
  </si>
  <si>
    <t>Knauf (Exeed) Insulation LLC.</t>
  </si>
  <si>
    <t>Water Seal Insulation Materials Cont. Co. LLC</t>
  </si>
  <si>
    <t>Al Mayas Insulation Contracting Co. LLC</t>
  </si>
  <si>
    <t>Desert Roofing and Flooring LLC</t>
  </si>
  <si>
    <t>Al Intishar Insulation Material Works Est.</t>
  </si>
  <si>
    <t>Onyx Industries FZC</t>
  </si>
  <si>
    <t>DMS 1 Part 5</t>
  </si>
  <si>
    <t>11.083.01</t>
  </si>
  <si>
    <t>Al Intishar Insulation Materials Work Est.</t>
  </si>
  <si>
    <t>ASTM C1029</t>
  </si>
  <si>
    <t>11.081.01</t>
  </si>
  <si>
    <t>Al Mayas Insulation Contracting Co.</t>
  </si>
  <si>
    <t>Al Mayas</t>
  </si>
  <si>
    <t>CL13020195</t>
  </si>
  <si>
    <t>Mineral Fiber Insulation (Glass wool)</t>
  </si>
  <si>
    <t>08.069.01</t>
  </si>
  <si>
    <t>Walls/Ceilings</t>
  </si>
  <si>
    <t>Aspen</t>
  </si>
  <si>
    <t>CL05020004</t>
  </si>
  <si>
    <t>08.069.02</t>
  </si>
  <si>
    <t xml:space="preserve">Thermal Block Insert - Type IX,  Size = 400 x 200 mm, T= 60 mm  </t>
  </si>
  <si>
    <t>08.069.03</t>
  </si>
  <si>
    <t>Thermolite 22</t>
  </si>
  <si>
    <t>Thermal Insulation Board - Type II, Size=1220 x 620 mm, T= 50 mm</t>
  </si>
  <si>
    <t>08.069.04</t>
  </si>
  <si>
    <t>Thermolite 32</t>
  </si>
  <si>
    <t>Thermal Insulation Board - Type IX, Size=1220 x 620 mm, T= 50 mm</t>
  </si>
  <si>
    <t>08.069.05</t>
  </si>
  <si>
    <t>Thermal Insulation Sheet- Type XI, Various Sizes, T= 1250 mm (max)</t>
  </si>
  <si>
    <t>08.069.06</t>
  </si>
  <si>
    <t>Thermal Insulation Sheet - Type II, Various Sizes, T= 1250 mm (max)</t>
  </si>
  <si>
    <t>08.069.07</t>
  </si>
  <si>
    <t>Thermal Insulation Sheet- Type IX, Various Sizes, T= 1250 mm (max)</t>
  </si>
  <si>
    <t>Emcon (60)</t>
  </si>
  <si>
    <t>Emcon (60 KING)</t>
  </si>
  <si>
    <t>04.022.09</t>
  </si>
  <si>
    <t>04.022.10</t>
  </si>
  <si>
    <t>Emcon (110)</t>
  </si>
  <si>
    <t>04.022.11</t>
  </si>
  <si>
    <t>Emcon (160)</t>
  </si>
  <si>
    <t>04.022.12</t>
  </si>
  <si>
    <t>04.022.13</t>
  </si>
  <si>
    <t>04.022.14</t>
  </si>
  <si>
    <t>04.022.15</t>
  </si>
  <si>
    <t>Emcon (110 KING)</t>
  </si>
  <si>
    <t>04.022.16</t>
  </si>
  <si>
    <t>Emcon (160 KING)</t>
  </si>
  <si>
    <t>04.022.17</t>
  </si>
  <si>
    <t>04.022.18</t>
  </si>
  <si>
    <t>04.022.19</t>
  </si>
  <si>
    <t>04.022.20</t>
  </si>
  <si>
    <t>04.022.21</t>
  </si>
  <si>
    <t>04.022.22</t>
  </si>
  <si>
    <t>04.022.23</t>
  </si>
  <si>
    <t>04.022.24</t>
  </si>
  <si>
    <t>07.025.01</t>
  </si>
  <si>
    <t>10.078.01</t>
  </si>
  <si>
    <t>Force 10</t>
  </si>
  <si>
    <t>Polyurethane (PUR) Insulation Foam, T=75 mm, PUR - EN 13165 - T2 - DS(TH)3 - CS(10/Y)130</t>
  </si>
  <si>
    <t>CL07020041</t>
  </si>
  <si>
    <t>Mineral Fiber Insulation (Rock wool)</t>
  </si>
  <si>
    <t>06.027.02</t>
  </si>
  <si>
    <t>07.071.01</t>
  </si>
  <si>
    <t>Hapri Insulation Materials Mfg.</t>
  </si>
  <si>
    <t>Hapri</t>
  </si>
  <si>
    <t>Polyisocyanurate (PIR) Insulation Foam, T=20-100 mm, PIR-EN 13165-T1-DS(TH)1-CS(10/Y)100-Zi8</t>
  </si>
  <si>
    <t>CL12020167</t>
  </si>
  <si>
    <t>CL13020191</t>
  </si>
  <si>
    <t>07.073.01</t>
  </si>
  <si>
    <t>Izopoli "IPN Firesafe"</t>
  </si>
  <si>
    <t>Polyisocyanurate (PIR) Insulation Foam, T=40 mm (min), PIR-EN 13165-T2-DS(TH)1-CS(10/Y)140-MU45</t>
  </si>
  <si>
    <t>CL12020169</t>
  </si>
  <si>
    <t>07.075.01</t>
  </si>
  <si>
    <t>Ecosafe</t>
  </si>
  <si>
    <t>Polyisocyanurate (PIR) Insulation Foam, T=50-220 mm, PIR-EN 13165-T2-DS(TH)4-CS(10/Y)120-MU25</t>
  </si>
  <si>
    <t>CL12020176</t>
  </si>
  <si>
    <t>06.079.01</t>
  </si>
  <si>
    <t>Knauf Exeed Insulation LLC</t>
  </si>
  <si>
    <t>CL13020186</t>
  </si>
  <si>
    <t>06.079.02</t>
  </si>
  <si>
    <t>06.079.03</t>
  </si>
  <si>
    <t>06.079.04</t>
  </si>
  <si>
    <t>06.079.05</t>
  </si>
  <si>
    <t>06.079.06</t>
  </si>
  <si>
    <t>06.079.07</t>
  </si>
  <si>
    <t>06.079.08</t>
  </si>
  <si>
    <t>06.079.09</t>
  </si>
  <si>
    <t>06.079.10</t>
  </si>
  <si>
    <t>06.079.11</t>
  </si>
  <si>
    <t>07.040.01</t>
  </si>
  <si>
    <t>08.043.12</t>
  </si>
  <si>
    <t>Kingpor S15</t>
  </si>
  <si>
    <t>08.043.13</t>
  </si>
  <si>
    <t>Kingpor S20</t>
  </si>
  <si>
    <t>10.084.01</t>
  </si>
  <si>
    <t>Onyx</t>
  </si>
  <si>
    <t>CL14020207</t>
  </si>
  <si>
    <t>Phoenix NP25</t>
  </si>
  <si>
    <t>Phoenix NP30</t>
  </si>
  <si>
    <t>12.044.01</t>
  </si>
  <si>
    <t>Masonry Hollow Normal Weight Block</t>
  </si>
  <si>
    <t>Phoenix H300</t>
  </si>
  <si>
    <t>Masonry Hollow Normal Weight 400x300x200</t>
  </si>
  <si>
    <t>12.044.02</t>
  </si>
  <si>
    <t>Phoenix H250</t>
  </si>
  <si>
    <t>Masonry Hollow Normal Weight 400x250x200</t>
  </si>
  <si>
    <t>12.044.03</t>
  </si>
  <si>
    <t>Phoenix H200</t>
  </si>
  <si>
    <t>Masonry Hollow Normal Weight 400x200x200</t>
  </si>
  <si>
    <t>12.044.04</t>
  </si>
  <si>
    <t>Phoenix H150</t>
  </si>
  <si>
    <t>Masonry Hollow Normal Weight 400x150x200</t>
  </si>
  <si>
    <t>12.044.05</t>
  </si>
  <si>
    <t>Phoenix H100</t>
  </si>
  <si>
    <t>Masonry Hollow Normal Weight 400x100x200</t>
  </si>
  <si>
    <t>12.044.06</t>
  </si>
  <si>
    <t>Masonry Solid Normal Weight Block</t>
  </si>
  <si>
    <t>Phoenix S300</t>
  </si>
  <si>
    <t>Masonry Solid Normal Weight 400x300x200</t>
  </si>
  <si>
    <t>12.044.07</t>
  </si>
  <si>
    <t>Phoenix S250</t>
  </si>
  <si>
    <t>Masonry Solid Normal Weight 400x250x200</t>
  </si>
  <si>
    <t>12.044.08</t>
  </si>
  <si>
    <t>Phoenix S200</t>
  </si>
  <si>
    <t>Masonry Solid Normal Weight 400x200x200</t>
  </si>
  <si>
    <t>12.044.09</t>
  </si>
  <si>
    <t>Phoenix S150</t>
  </si>
  <si>
    <t>Masonry Solid Normal Weight 400x150x200</t>
  </si>
  <si>
    <t>12.044.10</t>
  </si>
  <si>
    <t>Phoenix S100</t>
  </si>
  <si>
    <t>Masonry Solid Normal Weight 400x100x200</t>
  </si>
  <si>
    <t>12.044.11</t>
  </si>
  <si>
    <t>Phoenix H190</t>
  </si>
  <si>
    <t>Masonry Hollow Normal Weight 390x190x190</t>
  </si>
  <si>
    <t>12.044.12</t>
  </si>
  <si>
    <t>Phoenix H140</t>
  </si>
  <si>
    <t>Masonry Hollow Normal Weight 390x140x190</t>
  </si>
  <si>
    <t>12.044.13</t>
  </si>
  <si>
    <t>Phoenix H090</t>
  </si>
  <si>
    <t>Masonry Hollow Normal Weight 390x090x190</t>
  </si>
  <si>
    <t>12.044.14</t>
  </si>
  <si>
    <t>Phoenix S190</t>
  </si>
  <si>
    <t>Masonry Solid Normal Weight 390x190x190</t>
  </si>
  <si>
    <t>12.044.15</t>
  </si>
  <si>
    <t>Phoenix S140</t>
  </si>
  <si>
    <t>Masonry Solid Normal Weight 390x140x190</t>
  </si>
  <si>
    <t>12.044.16</t>
  </si>
  <si>
    <t>Phoenix S090</t>
  </si>
  <si>
    <t>Masonry Solid Normal Weight 390x090x190</t>
  </si>
  <si>
    <t>10.072.01</t>
  </si>
  <si>
    <t>Ralco</t>
  </si>
  <si>
    <t>CL12020168</t>
  </si>
  <si>
    <t>06.077.01</t>
  </si>
  <si>
    <t>Rockwool India Limited</t>
  </si>
  <si>
    <t>Kimmco</t>
  </si>
  <si>
    <t>Rockwool Slab Thermal Insulation without facing, Type IA, IB, II, III and Type IVA;  T=30-120</t>
  </si>
  <si>
    <t>36-200</t>
  </si>
  <si>
    <t>CL13020185</t>
  </si>
  <si>
    <t>06.077.02</t>
  </si>
  <si>
    <t>Rockwool Slab Thermal Insulation with aluminum foil facing, Type IA, IB, II, III and Type IVA; T=25-200 mm</t>
  </si>
  <si>
    <t>06.077.03</t>
  </si>
  <si>
    <t>Rockwool Slab Thermal Insulation with aluglass facing, Type IA, IB, II, III and Type IVA; T=25-200 mm</t>
  </si>
  <si>
    <t>RMI</t>
  </si>
  <si>
    <t>08.055.06</t>
  </si>
  <si>
    <t>Thermal Insulation Board - Type IX, Size=1000 x 500 mm, T= 50, 65, 75 &amp; 100 mm</t>
  </si>
  <si>
    <t>08.055.07</t>
  </si>
  <si>
    <t>08.056.08</t>
  </si>
  <si>
    <t>08.056.09</t>
  </si>
  <si>
    <t>08.070.01</t>
  </si>
  <si>
    <t>Styropak</t>
  </si>
  <si>
    <t>CL13020181</t>
  </si>
  <si>
    <t>Technical Supplies and Services Co. - DIP</t>
  </si>
  <si>
    <t>10.076.01</t>
  </si>
  <si>
    <t>Polyurethane (PUR) Insulation Foam, T=35 mm, PUR-EN 13165-T2-DS(TH)6-CS(10/Y)100 -MU40</t>
  </si>
  <si>
    <t>CL12020182</t>
  </si>
  <si>
    <t>11.067.01</t>
  </si>
  <si>
    <t>Spray-applied rigid PUR Type III, Density 40kg/m3, T=50mm; C.S. 276 kPa</t>
  </si>
  <si>
    <t>CL13020202</t>
  </si>
  <si>
    <t>11.080.01</t>
  </si>
  <si>
    <t>Water Seal Insulation Material Cont. Co. LLC</t>
  </si>
  <si>
    <t>Water Seal</t>
  </si>
  <si>
    <t>Bin Lahej Cement Products LLC</t>
  </si>
  <si>
    <t>CL13020180</t>
  </si>
  <si>
    <t>04.030.01</t>
  </si>
  <si>
    <t>Hard Block Factory LLC</t>
  </si>
  <si>
    <t>Hard Block</t>
  </si>
  <si>
    <t>CL14020211</t>
  </si>
  <si>
    <t>04.030.02</t>
  </si>
  <si>
    <t>Phoenix NPS20</t>
  </si>
  <si>
    <t>Phoenix NPS25</t>
  </si>
  <si>
    <t>Phoenix NPS30</t>
  </si>
  <si>
    <t>04.061.01</t>
  </si>
  <si>
    <t>04.061.02</t>
  </si>
  <si>
    <t>04.004.01</t>
  </si>
  <si>
    <t>04.004.02</t>
  </si>
  <si>
    <t>04.004.03</t>
  </si>
  <si>
    <t>04.004.05</t>
  </si>
  <si>
    <t>04.004.06</t>
  </si>
  <si>
    <t>04.004.07</t>
  </si>
  <si>
    <t>04.004.08</t>
  </si>
  <si>
    <t>08.043.14</t>
  </si>
  <si>
    <t>Kingpor S12</t>
  </si>
  <si>
    <t>Thermal Insulation Sheet- Type XI, Various Sizes, T= 125 cm (max)</t>
  </si>
  <si>
    <t>01.002.01</t>
  </si>
  <si>
    <t>Aide A2</t>
  </si>
  <si>
    <t>Autoclave Aerated Concrete (AAC) Block, 600x100x250</t>
  </si>
  <si>
    <t>DMS 1: Part 3</t>
  </si>
  <si>
    <t>01.002.02</t>
  </si>
  <si>
    <t>Autoclave Aerated Concrete (AAC) Block, 600x150x250</t>
  </si>
  <si>
    <t>01.002.03</t>
  </si>
  <si>
    <t>Autoclave Aerated Concrete (AAC) Block, 600x200x250</t>
  </si>
  <si>
    <t>01.002.04</t>
  </si>
  <si>
    <t>Autoclave Aerated Concrete (AAC) Block, 600x250x250</t>
  </si>
  <si>
    <t>01.002.05</t>
  </si>
  <si>
    <t>Autoclave Aerated Concrete (AAC) Block, 600x300x250</t>
  </si>
  <si>
    <t>01.002.06</t>
  </si>
  <si>
    <t>Autoclave Aerated Concrete (AAC) Block, 600x350x250</t>
  </si>
  <si>
    <t>01.002.07</t>
  </si>
  <si>
    <t>Autoclave Aerated Concrete (AAC) Block, 600x400x250</t>
  </si>
  <si>
    <t>01.002.08</t>
  </si>
  <si>
    <t>Aide A1</t>
  </si>
  <si>
    <t>01.002.09</t>
  </si>
  <si>
    <t>01.002.10</t>
  </si>
  <si>
    <t>Autoclave Aerated Concrete (AAC) Block, 600x200x200</t>
  </si>
  <si>
    <t>01.002.11</t>
  </si>
  <si>
    <t>01.002.12</t>
  </si>
  <si>
    <t>Aide AA</t>
  </si>
  <si>
    <t>01.002.13</t>
  </si>
  <si>
    <t>01.002.14</t>
  </si>
  <si>
    <t>01.002.15</t>
  </si>
  <si>
    <t>01.006.01</t>
  </si>
  <si>
    <t>Al Jazeera Thermalite J1</t>
  </si>
  <si>
    <t xml:space="preserve">Autoclave Aerated Concrete (AAC) Block, 550x100x250 </t>
  </si>
  <si>
    <t>01.006.02</t>
  </si>
  <si>
    <t>Autoclave Aerated Concrete (AAC) Block, 550x150x250</t>
  </si>
  <si>
    <t>01.006.03</t>
  </si>
  <si>
    <t>Autoclave Aerated Concrete (AAC) Block, 550x200x250</t>
  </si>
  <si>
    <t>01.006.04</t>
  </si>
  <si>
    <t>Al Jazeera Thermalite J2</t>
  </si>
  <si>
    <t>01.006.05</t>
  </si>
  <si>
    <t>Autoclave Aerated Concrete (AAC) Block, 550x250x200</t>
  </si>
  <si>
    <t>01.006.06</t>
  </si>
  <si>
    <t>Autoclave Aerated Concrete (AAC) Block, 550x300x250</t>
  </si>
  <si>
    <t>01.006.07</t>
  </si>
  <si>
    <t>01.026.01</t>
  </si>
  <si>
    <t>Exeed Litecrete E2</t>
  </si>
  <si>
    <t xml:space="preserve">Autoclave Aerated Concrete (AAC) Block, 600x100x250 </t>
  </si>
  <si>
    <t>01.026.02</t>
  </si>
  <si>
    <t xml:space="preserve">Autoclave Aerated Concrete (AAC) Block, 600x150x250 </t>
  </si>
  <si>
    <t>01.026.03</t>
  </si>
  <si>
    <t xml:space="preserve">Autoclave Aerated Concrete (AAC) Block, 600x200x250 </t>
  </si>
  <si>
    <t>01.026.04</t>
  </si>
  <si>
    <t xml:space="preserve">Autoclave Aerated Concrete (AAC) Block, 600x250x200 </t>
  </si>
  <si>
    <t>01.026.05</t>
  </si>
  <si>
    <t xml:space="preserve">Autoclave Aerated Concrete (AAC) Block, 600x250x250 </t>
  </si>
  <si>
    <t>01.026.06</t>
  </si>
  <si>
    <t xml:space="preserve">Autoclave Aerated Concrete (AAC) Block, 600x300x250 </t>
  </si>
  <si>
    <t>01.026.07</t>
  </si>
  <si>
    <t>Exeed Litecrete E3</t>
  </si>
  <si>
    <t>01.026.08</t>
  </si>
  <si>
    <t>01.026.09</t>
  </si>
  <si>
    <t>01.026.10</t>
  </si>
  <si>
    <t>01.026.11</t>
  </si>
  <si>
    <t>01.026.12</t>
  </si>
  <si>
    <t>01.026.13</t>
  </si>
  <si>
    <t>Exeed Litecrete E0</t>
  </si>
  <si>
    <t>01.026.14</t>
  </si>
  <si>
    <t>01.026.15</t>
  </si>
  <si>
    <t>01.026.16</t>
  </si>
  <si>
    <t>01.026.17</t>
  </si>
  <si>
    <t>01.026.18</t>
  </si>
  <si>
    <t>01.054.01</t>
  </si>
  <si>
    <t>Spectrum S1</t>
  </si>
  <si>
    <t>01.054.02</t>
  </si>
  <si>
    <t>Spectrum S1-A</t>
  </si>
  <si>
    <t>01.054.03</t>
  </si>
  <si>
    <t>Spectrum S0-B</t>
  </si>
  <si>
    <t>01.054.04</t>
  </si>
  <si>
    <t>01.054.05</t>
  </si>
  <si>
    <t>01.054.06</t>
  </si>
  <si>
    <t>01.054.07</t>
  </si>
  <si>
    <t>01.054.08</t>
  </si>
  <si>
    <t>Spectrum S1-B</t>
  </si>
  <si>
    <t>01.054.09</t>
  </si>
  <si>
    <t>Spectrum S0-A</t>
  </si>
  <si>
    <t>01.054.10</t>
  </si>
  <si>
    <t>01.054.11</t>
  </si>
  <si>
    <t>01.054.12</t>
  </si>
  <si>
    <t>01.054.13</t>
  </si>
  <si>
    <t>Spectrum S2</t>
  </si>
  <si>
    <t>01.054.14</t>
  </si>
  <si>
    <t>Spectrum S3</t>
  </si>
  <si>
    <t>02.045.01</t>
  </si>
  <si>
    <t>Foamglas T4+</t>
  </si>
  <si>
    <t>BS EN 13167</t>
  </si>
  <si>
    <t>CL07020029</t>
  </si>
  <si>
    <t>02.045.02</t>
  </si>
  <si>
    <t>Foamglas S3</t>
  </si>
  <si>
    <t>02.045.03</t>
  </si>
  <si>
    <t>Foamglas F</t>
  </si>
  <si>
    <t>02.045.04</t>
  </si>
  <si>
    <t>Foamglas W+F</t>
  </si>
  <si>
    <t>02.045.05</t>
  </si>
  <si>
    <t>04.003.02</t>
  </si>
  <si>
    <t>AIM</t>
  </si>
  <si>
    <t>04.003.03</t>
  </si>
  <si>
    <t>04.005.01</t>
  </si>
  <si>
    <t>CL13020184</t>
  </si>
  <si>
    <t>04.005.02</t>
  </si>
  <si>
    <t>04.008.01</t>
  </si>
  <si>
    <t>Al Serkal &amp; Assarain Concrete Products LLC</t>
  </si>
  <si>
    <t>CL11020158</t>
  </si>
  <si>
    <t>04.008.02</t>
  </si>
  <si>
    <t>04.008.03</t>
  </si>
  <si>
    <t>Apex</t>
  </si>
  <si>
    <t>Thermo Block Hollow Normal Weight (Sandwich), 397x300x200</t>
  </si>
  <si>
    <t>Thermo Block Normal Weight Thin Cavities (110-Sandwich), 400x250x200</t>
  </si>
  <si>
    <t>Thermo Block Normal Weight Thin Cavities (160-Sandwich), 400x300x200</t>
  </si>
  <si>
    <t>04.014.02</t>
  </si>
  <si>
    <t xml:space="preserve">Automatic </t>
  </si>
  <si>
    <t>04.031.09</t>
  </si>
  <si>
    <t>04.085.01</t>
  </si>
  <si>
    <t>Ducon Industries FZC</t>
  </si>
  <si>
    <t>04.085.02</t>
  </si>
  <si>
    <t>04.085.03</t>
  </si>
  <si>
    <t>04.086.01</t>
  </si>
  <si>
    <t>Bucomac Industries @ Jebel Ali</t>
  </si>
  <si>
    <t>06.027.03</t>
  </si>
  <si>
    <t>Rockwool Board/Slab Thermal Insulation without facing T=25 - 200 mm</t>
  </si>
  <si>
    <t>CL14020233</t>
  </si>
  <si>
    <t>06.027.04</t>
  </si>
  <si>
    <t>06.027.05</t>
  </si>
  <si>
    <t>06.027.06</t>
  </si>
  <si>
    <t>06.027.07</t>
  </si>
  <si>
    <t>Rockwool Board/Slab Thermal Insulation with Aluminum foil facing T=25 - 200 mm</t>
  </si>
  <si>
    <t>06.027.08</t>
  </si>
  <si>
    <t>06.027.09</t>
  </si>
  <si>
    <t>06.027.10</t>
  </si>
  <si>
    <t>06.027.11</t>
  </si>
  <si>
    <t>06.027.12</t>
  </si>
  <si>
    <t>06.027.13</t>
  </si>
  <si>
    <t>06.027.14</t>
  </si>
  <si>
    <t>06.027.15</t>
  </si>
  <si>
    <t>06.027.16</t>
  </si>
  <si>
    <t>06.027.17</t>
  </si>
  <si>
    <t>06.027.18</t>
  </si>
  <si>
    <t>06.027.19</t>
  </si>
  <si>
    <t>06.027.20</t>
  </si>
  <si>
    <t>06.027.21</t>
  </si>
  <si>
    <t>06.027.22</t>
  </si>
  <si>
    <t>06.092.01</t>
  </si>
  <si>
    <t>Roxul Rockwool India Pvt Ltd</t>
  </si>
  <si>
    <t>Conrox S08</t>
  </si>
  <si>
    <t>Rockwool Slab without facing T=30-150 mm MW-EN13162-T3-DS(70,90)-CS(10)-MUi10.0</t>
  </si>
  <si>
    <t>CL14020232</t>
  </si>
  <si>
    <t>06.092.02</t>
  </si>
  <si>
    <t>Conrox S10</t>
  </si>
  <si>
    <t>Rockwool Slab without facing T=30-150 mm MW-EN13162-T3-DS(70,90)-CS(10)30-TR10-PL(5)150-MUi10.0</t>
  </si>
  <si>
    <t>06.092.03</t>
  </si>
  <si>
    <t>Conrox S12</t>
  </si>
  <si>
    <t>Rockwool Slab without facing T=30-150 mm MW-EN13162-T3-DS(70,90)-CS(10)50-TR10-PL(5)150-MUi10.0</t>
  </si>
  <si>
    <t>06.092.04</t>
  </si>
  <si>
    <t>Conrox S15</t>
  </si>
  <si>
    <t>Rockwool Slab without facing T=30-150 mm MW-EN13162-T3-DS(70,90)-CS(10)60-TR10-PL(5)150-MUi10.0</t>
  </si>
  <si>
    <t>06.092.05</t>
  </si>
  <si>
    <t>Thermal Rock S40</t>
  </si>
  <si>
    <t>Rockwool Slab without facing T=30-100 mm MW-EN13162-T3-DS(70,90)-CS(10)-MUi10.0</t>
  </si>
  <si>
    <t>06.092.06</t>
  </si>
  <si>
    <t>Thermal Rock S50</t>
  </si>
  <si>
    <t>06.092.07</t>
  </si>
  <si>
    <t>Thermal Rock S60</t>
  </si>
  <si>
    <t>06.092.08</t>
  </si>
  <si>
    <t>Thermal Rock S80</t>
  </si>
  <si>
    <t>Rockwool Slab without facing T=30-100 mm MW-EN13162-T3-DS(70,90)-CS(10)5-TR1-PL(5)50-MUi10.0</t>
  </si>
  <si>
    <t>06.092.09</t>
  </si>
  <si>
    <t>Thermal Rock S90</t>
  </si>
  <si>
    <t>06.092.10</t>
  </si>
  <si>
    <t>Thermal Rock S100</t>
  </si>
  <si>
    <t>Rockwool Slab without facing T=30-100 mm MW-EN13162-T3-DS(70,90)-CS(10)10-TR2.5-PL(5)150-MUi10.0</t>
  </si>
  <si>
    <t>07.087.01</t>
  </si>
  <si>
    <t>Building Component Soultions LLC</t>
  </si>
  <si>
    <t>BCOMS</t>
  </si>
  <si>
    <t>CL14020215</t>
  </si>
  <si>
    <t>PAL Middle East</t>
  </si>
  <si>
    <t>ASTM C578</t>
  </si>
  <si>
    <t>10.088.01</t>
  </si>
  <si>
    <t>Trade Circle Technical Industries</t>
  </si>
  <si>
    <t>TCTI</t>
  </si>
  <si>
    <t>CL14020216</t>
  </si>
  <si>
    <t>10.089.01</t>
  </si>
  <si>
    <t>Vibgyor International FZ LLC</t>
  </si>
  <si>
    <t>VIBGYOR</t>
  </si>
  <si>
    <t>Polyurethane (PUR) Insulation Foam, T= 25 - 150 mm, PUR-EN 13165-T1-DS(70,90)2-CS(10/Y)100-MUi20-100</t>
  </si>
  <si>
    <t>CL14020226</t>
  </si>
  <si>
    <t>11.090.01</t>
  </si>
  <si>
    <t>Isam Kabbani</t>
  </si>
  <si>
    <t>Building Component Solutions LLC</t>
  </si>
  <si>
    <t xml:space="preserve">Trade Circle Technical Industries </t>
  </si>
  <si>
    <t>Roxul Rockwool India Pvt. Ltd.</t>
  </si>
  <si>
    <t>Saleh Ibrahim Factory LLC</t>
  </si>
  <si>
    <t>10.094.01</t>
  </si>
  <si>
    <t>SIF Profile</t>
  </si>
  <si>
    <t>Polyurethane (PUR) Insulation Foam, T=35 to 150 mm, PUR - EN 13165 - T1 - DS(70, 90)1 - CS(10/Y)100 – MU 22-150</t>
  </si>
  <si>
    <t>CL15020245</t>
  </si>
  <si>
    <t>Concrete Technology LLC</t>
  </si>
  <si>
    <t>08.095.01</t>
  </si>
  <si>
    <t>Thermal Insulation Sheet Type XI Various Sizes, Thickness max 1200 mm</t>
  </si>
  <si>
    <t>CL15020250</t>
  </si>
  <si>
    <t>08.095.02</t>
  </si>
  <si>
    <t>Thermal Insulation Sheet Type I Various Sizes, Thickness max 1200 mm</t>
  </si>
  <si>
    <t>08.095.03</t>
  </si>
  <si>
    <t>Thermal Insulation Sheet Type VIII Various Sizes, Thickness max 1200 mm</t>
  </si>
  <si>
    <t>08.095.04</t>
  </si>
  <si>
    <t>Thermal Insulation Sheet Type II Various Sizes, Thickness max 1200 mm</t>
  </si>
  <si>
    <t>08.095.05</t>
  </si>
  <si>
    <t>08.095.06</t>
  </si>
  <si>
    <r>
      <t>R     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K/W</t>
    </r>
  </si>
  <si>
    <t>CL15020261</t>
  </si>
  <si>
    <t>CL15020265</t>
  </si>
  <si>
    <t>CL15020269</t>
  </si>
  <si>
    <t>CL15020275</t>
  </si>
  <si>
    <t>Al Awazil Technical Industries</t>
  </si>
  <si>
    <t>Advanced Construction Insulation</t>
  </si>
  <si>
    <t>CL16020291</t>
  </si>
  <si>
    <t>CL16020325</t>
  </si>
  <si>
    <t>Unigulf Airconditioning Industries</t>
  </si>
  <si>
    <t>Kingspan Insulation LLC (PAL)</t>
  </si>
  <si>
    <t>CL16020310</t>
  </si>
  <si>
    <t>CL16020311</t>
  </si>
  <si>
    <t>Galaxy Polystyrene Packaging</t>
  </si>
  <si>
    <t>Thai Sekisui Foam Company Ltd.</t>
  </si>
  <si>
    <t>Les Industries de Moulage - Polymax - Nudura</t>
  </si>
  <si>
    <t>Emirates Foam</t>
  </si>
  <si>
    <t>Extra Co Industries LLC</t>
  </si>
  <si>
    <t>Al Saad Insulation Materials</t>
  </si>
  <si>
    <t>01.006.08</t>
  </si>
  <si>
    <t>Al Jazeera Thermalite J0*</t>
  </si>
  <si>
    <t>Pipe and Duct Insulation</t>
  </si>
  <si>
    <t>Phenolic Insulation</t>
  </si>
  <si>
    <t>11.096.01</t>
  </si>
  <si>
    <t>Al Sindbad</t>
  </si>
  <si>
    <t>CL15020276</t>
  </si>
  <si>
    <t>11.098.01</t>
  </si>
  <si>
    <t>Advanced</t>
  </si>
  <si>
    <t>In-situ Formed Sprayed PUR Foam T = 50mm 100 kPa</t>
  </si>
  <si>
    <t>EN 14315-1</t>
  </si>
  <si>
    <t>CL15020288</t>
  </si>
  <si>
    <t>11.104.01</t>
  </si>
  <si>
    <t>Al Rafid</t>
  </si>
  <si>
    <t>CL16020333</t>
  </si>
  <si>
    <t>11.111.01</t>
  </si>
  <si>
    <t>Al Saad</t>
  </si>
  <si>
    <t>In-situ Formed Sprayed PUR Foam T = 45mm min. 250 kPa</t>
  </si>
  <si>
    <t>CL16020363</t>
  </si>
  <si>
    <t>10.097.01</t>
  </si>
  <si>
    <t>Al Awazil</t>
  </si>
  <si>
    <t>Polyurethane (PUR) Insulation Foam, T= 50 mm, PUR - EN 13165 - T1 - DS(TH)1 - CS(10/Y)100 – MU 60</t>
  </si>
  <si>
    <t>CL15020282</t>
  </si>
  <si>
    <t>10.099.01</t>
  </si>
  <si>
    <t>Unigulf Air Conditioning Industries</t>
  </si>
  <si>
    <t>Easy</t>
  </si>
  <si>
    <t>Pearl Industries LLC</t>
  </si>
  <si>
    <t>07.107.01</t>
  </si>
  <si>
    <t>Pearl</t>
  </si>
  <si>
    <t>Polyisocyanurate (PIR) Insulation Foam, T= min. 30 mm, PIR-EN 13165-T1-DS(TH)1-CS(10/Y)100-MU108</t>
  </si>
  <si>
    <t>CL16020355</t>
  </si>
  <si>
    <t>10.109.01</t>
  </si>
  <si>
    <t>Extraco</t>
  </si>
  <si>
    <t>Polyurethane (PUR) Insulation Foam, T= 30 - 100 mm, PUR - EN 13165 - T1 - DS(70,90)1 - CS(10/Y)100 – MU 42</t>
  </si>
  <si>
    <t>CL16020361</t>
  </si>
  <si>
    <t>08.101.01</t>
  </si>
  <si>
    <t>CL16020315</t>
  </si>
  <si>
    <t>08.103.01</t>
  </si>
  <si>
    <t>NUDURA</t>
  </si>
  <si>
    <t>Thermal Insulation Sheet Type II Various sizes</t>
  </si>
  <si>
    <t>CL16020326</t>
  </si>
  <si>
    <t>13.102.01</t>
  </si>
  <si>
    <t>Pipes/Ducts</t>
  </si>
  <si>
    <t>Thai Sekisui Foam Co. Ltd.</t>
  </si>
  <si>
    <t>Physically cross-linked polyolefin foam with aluminum foil and acrylic adhesive backing</t>
  </si>
  <si>
    <t>CL16020320</t>
  </si>
  <si>
    <t>13.108.01</t>
  </si>
  <si>
    <t>K-Flex Gulf Manufacturing LLC</t>
  </si>
  <si>
    <t>CL16020358</t>
  </si>
  <si>
    <t>13.110.01</t>
  </si>
  <si>
    <t>CL16020362</t>
  </si>
  <si>
    <t>14.105.01</t>
  </si>
  <si>
    <t>Phenolic Foam Factory-made</t>
  </si>
  <si>
    <t>ApcoFlex</t>
  </si>
  <si>
    <t>Kingspan Insulation - Pembridge, UK</t>
  </si>
  <si>
    <t>Kingspan Insulation - Pembridge UK</t>
  </si>
  <si>
    <t>Kingspan Kooltherm</t>
  </si>
  <si>
    <t>Phenolic Insulation Foam Various Thickness PF-EN 13166-T1-DS(70,90)-DS(-20)-CS(10/100)</t>
  </si>
  <si>
    <t>EN 13166</t>
  </si>
  <si>
    <t>CL16020337</t>
  </si>
  <si>
    <t>14.105.02</t>
  </si>
  <si>
    <t>Kingspan Koolduct</t>
  </si>
  <si>
    <t>Phenolic Insulation Foam Various Thickness PF-EN 13166-T1-DS(70,90)-DS(-20)-CS(10/200)</t>
  </si>
  <si>
    <t>08.106.01</t>
  </si>
  <si>
    <t>Lootah</t>
  </si>
  <si>
    <t>CL16020344</t>
  </si>
  <si>
    <t>08.106.02</t>
  </si>
  <si>
    <t>Thermal Block Insert - Type II,  Size = 400 x 200 mm, T= 100 mm</t>
  </si>
  <si>
    <t>08.106.03</t>
  </si>
  <si>
    <t>Thermal Block Insert - Type II,  Size = 400 x 200 mm, T= 160 mm</t>
  </si>
  <si>
    <t>Kadris Profiles FZ LLC</t>
  </si>
  <si>
    <t>Alu27 Insulated Panels LLC</t>
  </si>
  <si>
    <t>Hira Industries LLC</t>
  </si>
  <si>
    <t>Kaimann GmbH</t>
  </si>
  <si>
    <t>01.001.01</t>
  </si>
  <si>
    <t>ACICO Industries LLC (Dubai Branch)</t>
  </si>
  <si>
    <t>ACICO G2/00*</t>
  </si>
  <si>
    <t>Autoclave Aerated Concrete (AAC) Block</t>
  </si>
  <si>
    <t>01.001.02</t>
  </si>
  <si>
    <t>ACICO G2/04*</t>
  </si>
  <si>
    <t>01.001.03</t>
  </si>
  <si>
    <t>ACICO G4/01*</t>
  </si>
  <si>
    <t>13.112.01</t>
  </si>
  <si>
    <t>10.113.01</t>
  </si>
  <si>
    <t>Kadis Profiles FZ LLC</t>
  </si>
  <si>
    <t>Kadris</t>
  </si>
  <si>
    <t>Polyurethane (PUR) Insulation Foam, T= 35 - 200 mm, PUR - EN 13165 - T1 - DS(TH)1 - CS(10/Y)100 – MU 50-300</t>
  </si>
  <si>
    <t>CL16020369</t>
  </si>
  <si>
    <t>10.114.01</t>
  </si>
  <si>
    <t>ALU27</t>
  </si>
  <si>
    <t>CL16020370</t>
  </si>
  <si>
    <t>13.115.01</t>
  </si>
  <si>
    <t>CL16020375</t>
  </si>
  <si>
    <t>13.115.02</t>
  </si>
  <si>
    <t>13.116.01</t>
  </si>
  <si>
    <t>CL16020377</t>
  </si>
  <si>
    <t>Superlon Worldwide, SDN BHD</t>
  </si>
  <si>
    <t>Advance Combo System Insulation</t>
  </si>
  <si>
    <t>Supreme Waterproofing and Insulation</t>
  </si>
  <si>
    <t>Perfect Care Technical Services</t>
  </si>
  <si>
    <t>13.117.01</t>
  </si>
  <si>
    <t>Superlon Worldwide SDN BHD</t>
  </si>
  <si>
    <t>Superlon</t>
  </si>
  <si>
    <t>CL16020383</t>
  </si>
  <si>
    <t>11.118.01</t>
  </si>
  <si>
    <t>Advance Combo</t>
  </si>
  <si>
    <t>In-situ Formed Sprayed PUR Foam T = 30-150 mm min. 100 kPa</t>
  </si>
  <si>
    <t>CL16020385</t>
  </si>
  <si>
    <t>11.119.01</t>
  </si>
  <si>
    <t>Dirham</t>
  </si>
  <si>
    <t>In-situ Formed Sprayed PUR Foam T = 40 mm min. 100 kPa</t>
  </si>
  <si>
    <t>CL16020389</t>
  </si>
  <si>
    <t>11.120.01</t>
  </si>
  <si>
    <t>Supreme Water Proofing and Insulation</t>
  </si>
  <si>
    <t>Supreme</t>
  </si>
  <si>
    <t>In-situ Formed Sprayed PUR Foam T = 32 mm min. 100 kPa</t>
  </si>
  <si>
    <t>CL16020393</t>
  </si>
  <si>
    <t>11.121.01</t>
  </si>
  <si>
    <t>MRG</t>
  </si>
  <si>
    <t>CL16020394</t>
  </si>
  <si>
    <t>11.122.01</t>
  </si>
  <si>
    <t>Perfect Care Technical Services LLC</t>
  </si>
  <si>
    <t>Perfect Care</t>
  </si>
  <si>
    <t>CL16020397</t>
  </si>
  <si>
    <t>04.085.04</t>
  </si>
  <si>
    <t>Isotherm Insulations FZE</t>
  </si>
  <si>
    <t>Technical Metallic Profile Factory LLC</t>
  </si>
  <si>
    <t>PT Toilon</t>
  </si>
  <si>
    <t>Isotherm</t>
  </si>
  <si>
    <t>CL16020401</t>
  </si>
  <si>
    <t>10.124.01</t>
  </si>
  <si>
    <t>Polyurethane (PUR) Insulation Foam, T= 20 mm min., PUR - EN 13165 - T2 - DS(70, 90)1 - CS(10/Y)100 – MU 150</t>
  </si>
  <si>
    <t>CL16020404</t>
  </si>
  <si>
    <t>13.125.01</t>
  </si>
  <si>
    <t>PT Toilon Indonesia</t>
  </si>
  <si>
    <t>Thermoshield-Proflex-Airmaster-Aspen</t>
  </si>
  <si>
    <t>CL16020405</t>
  </si>
  <si>
    <t>Kingspan Insulation Pvt Ltd-India</t>
  </si>
  <si>
    <t>10.046.02</t>
  </si>
  <si>
    <t>CL16020414</t>
  </si>
  <si>
    <t>07.046.03</t>
  </si>
  <si>
    <t>13.126.01</t>
  </si>
  <si>
    <t>PAL-DUCT</t>
  </si>
  <si>
    <t>Phenolic Insulation Foam Panel</t>
  </si>
  <si>
    <t>Naam Insulation Contracting LLC</t>
  </si>
  <si>
    <t>Galaxy Home Insulation Contracting LLC</t>
  </si>
  <si>
    <t>Compact Combo Insulation Works LLC</t>
  </si>
  <si>
    <t>Al Itqan Coating and Insulation Materials Co. LLC</t>
  </si>
  <si>
    <t>Green Seal Insulation LLC</t>
  </si>
  <si>
    <t>11.127.01</t>
  </si>
  <si>
    <t>Roofs</t>
  </si>
  <si>
    <t>Green Combo System</t>
  </si>
  <si>
    <t>CL17020423</t>
  </si>
  <si>
    <t>11.067.02</t>
  </si>
  <si>
    <t>ElastoFoam</t>
  </si>
  <si>
    <t>In-situ Formed Sprayed PUR Foam T = 80 mm min. 200 kPa</t>
  </si>
  <si>
    <t>CL17020426</t>
  </si>
  <si>
    <t>11.128.01</t>
  </si>
  <si>
    <t>Galaxy Combo Roofing System</t>
  </si>
  <si>
    <t>CL17020427</t>
  </si>
  <si>
    <t>11.129.01</t>
  </si>
  <si>
    <t>CompactFoam</t>
  </si>
  <si>
    <t>In-situ Formed Sprayed PUR Foam T = 30 mm min. 100 kPa</t>
  </si>
  <si>
    <t>CL17020428</t>
  </si>
  <si>
    <t>CL17020429</t>
  </si>
  <si>
    <t>08.132.01</t>
  </si>
  <si>
    <t>Oriental Polystyrene Products Co. LLC</t>
  </si>
  <si>
    <t>ORI Wall</t>
  </si>
  <si>
    <t>Thermal Insulation Sheet Type IX</t>
  </si>
  <si>
    <t>CL17020434</t>
  </si>
  <si>
    <t>08.132.02</t>
  </si>
  <si>
    <t>ORI Insert</t>
  </si>
  <si>
    <t>Thermal Insulation Block Insert Type II</t>
  </si>
  <si>
    <t>08.132.03</t>
  </si>
  <si>
    <t xml:space="preserve">ORI Roof </t>
  </si>
  <si>
    <t>Thermal Insulation Sheet Type VI</t>
  </si>
  <si>
    <t>13.133.01</t>
  </si>
  <si>
    <t>Thermaflex Yalitim</t>
  </si>
  <si>
    <t>ThermaDuct</t>
  </si>
  <si>
    <t>Physically cross-linked polyolefin foam with aluminum foil and acrylic adhesive backing (Sheet and Tube)</t>
  </si>
  <si>
    <t>CL17020436</t>
  </si>
  <si>
    <t>01.002.16</t>
  </si>
  <si>
    <t>Aide A6</t>
  </si>
  <si>
    <t>01.002.17</t>
  </si>
  <si>
    <t>01.002.18</t>
  </si>
  <si>
    <t>Oriental Polystyrene Products Co. LLC - Oman</t>
  </si>
  <si>
    <t>Thermaflex Yalitim - Turkey</t>
  </si>
  <si>
    <t>01.001.04</t>
  </si>
  <si>
    <t>ACICO G2/01*</t>
  </si>
  <si>
    <t>01.001.05</t>
  </si>
  <si>
    <t>ACICO G2/02*</t>
  </si>
  <si>
    <t>01.001.06</t>
  </si>
  <si>
    <t>ACICO G2/03*</t>
  </si>
  <si>
    <t>01.001.07</t>
  </si>
  <si>
    <t>ACICO G4/02*</t>
  </si>
  <si>
    <t>Thermal Insulation Sheet- Type XIV, Various Sizes, T= 4 - 1300 mm</t>
  </si>
  <si>
    <t>Thermal Insulation Sheet - Type VIII, Various Sizes, T= 4 - 1300 mm</t>
  </si>
  <si>
    <t>Styro Graypor 220</t>
  </si>
  <si>
    <t>Styro Graypor 180</t>
  </si>
  <si>
    <t>Styro 380 / Styro 380 B</t>
  </si>
  <si>
    <t>Styro 460 / Styro 460 B</t>
  </si>
  <si>
    <t>Styro 220 / Styro 220 B</t>
  </si>
  <si>
    <t>Styro 180 / Styro 180 B</t>
  </si>
  <si>
    <t>Styro 150 / Styro 150 B</t>
  </si>
  <si>
    <t>Styro 180 D</t>
  </si>
  <si>
    <t>08.056.10</t>
  </si>
  <si>
    <t>Thermal Insulation Sheet - Type XI, Various Sizes, T= 4 - 1300 mm</t>
  </si>
  <si>
    <t>08.056.11</t>
  </si>
  <si>
    <t>Styro Graypor 150</t>
  </si>
  <si>
    <t>Styro 500 / Styro 500 B</t>
  </si>
  <si>
    <t>Thermal Insulation Sheet - Type XV, Various Sizes, T= 4 - 1300 mm</t>
  </si>
  <si>
    <t>Insutech Waterproofing LLC</t>
  </si>
  <si>
    <t>Kingspan Insulation (PAL Middle East)</t>
  </si>
  <si>
    <t>Pando Building Maintenance LLC</t>
  </si>
  <si>
    <t>11.134.01</t>
  </si>
  <si>
    <t>Insuroof</t>
  </si>
  <si>
    <t>In-situ Formed Sprayed PUR Foam T = 35 mm min. 100 kPa</t>
  </si>
  <si>
    <t>CL17020446</t>
  </si>
  <si>
    <t>11.136.01</t>
  </si>
  <si>
    <t>Pando</t>
  </si>
  <si>
    <t>CL17020450</t>
  </si>
  <si>
    <t>13.135.01</t>
  </si>
  <si>
    <t>Kingspan Insulation LLC (Dubai)</t>
  </si>
  <si>
    <t>PALDUCT</t>
  </si>
  <si>
    <t>PIR Foam Insulation with aluminum foil facing 4m x 1.2m T= 20, 30mm</t>
  </si>
  <si>
    <t>CL17020448</t>
  </si>
  <si>
    <t>Bildco Aerated Concrete Products LLC</t>
  </si>
  <si>
    <t>01.132.01</t>
  </si>
  <si>
    <t>Autoclave Aerated Concrete (AAC) Block, various sizes</t>
  </si>
  <si>
    <t>01.132.02</t>
  </si>
  <si>
    <t>01.132.03</t>
  </si>
  <si>
    <t>Hepta Waterproofing and Thermal Insulation LLC</t>
  </si>
  <si>
    <t>11.138.01</t>
  </si>
  <si>
    <t>Hepta</t>
  </si>
  <si>
    <t>CL17020451</t>
  </si>
  <si>
    <t>Roof/Wall</t>
  </si>
  <si>
    <t>06.079.12</t>
  </si>
  <si>
    <t>06.079.13</t>
  </si>
  <si>
    <t>06.079.14</t>
  </si>
  <si>
    <t>06.079.15</t>
  </si>
  <si>
    <t>06.079.16</t>
  </si>
  <si>
    <t>06.079.17</t>
  </si>
  <si>
    <t>06.079.18</t>
  </si>
  <si>
    <t>06.079.19</t>
  </si>
  <si>
    <t>06.079.20</t>
  </si>
  <si>
    <t>06.079.21</t>
  </si>
  <si>
    <t>06.079.22</t>
  </si>
  <si>
    <t>06.079.23</t>
  </si>
  <si>
    <t>06.079.24</t>
  </si>
  <si>
    <t>06.079.25</t>
  </si>
  <si>
    <t>06.079.26</t>
  </si>
  <si>
    <t>06.079.27</t>
  </si>
  <si>
    <t>06.079.28</t>
  </si>
  <si>
    <t>06.079.29</t>
  </si>
  <si>
    <t>06.079.30</t>
  </si>
  <si>
    <t xml:space="preserve"> Select SA'FA</t>
  </si>
  <si>
    <t>Select</t>
  </si>
  <si>
    <t>linkedcell</t>
  </si>
  <si>
    <t>13-10-2020 v1</t>
  </si>
  <si>
    <t>Golden Sa'fa</t>
  </si>
  <si>
    <t>Silver Sa'fa for Private Villas and Industrial Buildings</t>
  </si>
  <si>
    <t>Silver Sa'fa</t>
  </si>
  <si>
    <t>Platinum Sa'fa</t>
  </si>
  <si>
    <t>01.054.15</t>
  </si>
  <si>
    <t>Spectrum S01</t>
  </si>
  <si>
    <t>Bildco BL1</t>
  </si>
  <si>
    <t>Bildco BL1+</t>
  </si>
  <si>
    <t>Bildco BL2</t>
  </si>
  <si>
    <t>01.132.04</t>
  </si>
  <si>
    <t>Bildco BL2+</t>
  </si>
  <si>
    <t>01.132.05</t>
  </si>
  <si>
    <t>Bildco BL3</t>
  </si>
  <si>
    <t>01.132.06</t>
  </si>
  <si>
    <t>Bildco BL3+</t>
  </si>
  <si>
    <t>01.132.07</t>
  </si>
  <si>
    <t>Bildco BL4</t>
  </si>
  <si>
    <t>01.132.08</t>
  </si>
  <si>
    <t>Bildco BL4+</t>
  </si>
  <si>
    <t>01.132.09</t>
  </si>
  <si>
    <t>Bildco BL5</t>
  </si>
  <si>
    <t>01.132.10</t>
  </si>
  <si>
    <t>Bildco BL5+</t>
  </si>
  <si>
    <t>01.132.11</t>
  </si>
  <si>
    <t>Bildco BL6</t>
  </si>
  <si>
    <t>01.132.12</t>
  </si>
  <si>
    <t>Bildco BL6+</t>
  </si>
  <si>
    <t>Foamglas T3+</t>
  </si>
  <si>
    <t>04.030.03</t>
  </si>
  <si>
    <t>NG</t>
  </si>
  <si>
    <t>04.030.04</t>
  </si>
  <si>
    <t>04.039.01</t>
  </si>
  <si>
    <t>04.039.02</t>
  </si>
  <si>
    <t>04.039.03</t>
  </si>
  <si>
    <t>04.085.05</t>
  </si>
  <si>
    <t>04.173.01</t>
  </si>
  <si>
    <t>Al Holla Concrete Technology Company (CONTECH LLC)</t>
  </si>
  <si>
    <t>Al Holla Thermo Blocks</t>
  </si>
  <si>
    <t>CL19020659</t>
  </si>
  <si>
    <t>04.173.02</t>
  </si>
  <si>
    <t>04.173.03</t>
  </si>
  <si>
    <t>Walls/Roofs/Ceilings</t>
  </si>
  <si>
    <t>ASTM C612</t>
  </si>
  <si>
    <t>06.139.01</t>
  </si>
  <si>
    <t>ThermaFiber Inc.</t>
  </si>
  <si>
    <t>Rain Barrier 45</t>
  </si>
  <si>
    <t>Mineral Fiber Block and Board Thermal Insulation</t>
  </si>
  <si>
    <t>CL17020512</t>
  </si>
  <si>
    <t>06.139.02</t>
  </si>
  <si>
    <t>Safing Insulation</t>
  </si>
  <si>
    <t>06.139.03</t>
  </si>
  <si>
    <t>FireSpan 40</t>
  </si>
  <si>
    <t>06.139.04</t>
  </si>
  <si>
    <t>FireSpan 90</t>
  </si>
  <si>
    <t>06.140.01</t>
  </si>
  <si>
    <t>KIMMCO ISOVER</t>
  </si>
  <si>
    <t>CL17020484</t>
  </si>
  <si>
    <t>06.140.02</t>
  </si>
  <si>
    <t>06.140.03</t>
  </si>
  <si>
    <t>06.140.04</t>
  </si>
  <si>
    <t>06.140.05</t>
  </si>
  <si>
    <t>06.140.06</t>
  </si>
  <si>
    <t>06.140.07</t>
  </si>
  <si>
    <t>06.140.08</t>
  </si>
  <si>
    <t>06.140.09</t>
  </si>
  <si>
    <t>06.140.10</t>
  </si>
  <si>
    <t>06.140.11</t>
  </si>
  <si>
    <t>06.140.12</t>
  </si>
  <si>
    <t>06.140.13</t>
  </si>
  <si>
    <t>06.140.14</t>
  </si>
  <si>
    <t>06.140.15</t>
  </si>
  <si>
    <t>06.140.16</t>
  </si>
  <si>
    <t>06.140.17</t>
  </si>
  <si>
    <t>06.154.01</t>
  </si>
  <si>
    <t>Rockwool Ltd - UK</t>
  </si>
  <si>
    <t>Cladding Roll</t>
  </si>
  <si>
    <t>CL18020557</t>
  </si>
  <si>
    <t>06.154.02</t>
  </si>
  <si>
    <t>Rainscreen Du Slab</t>
  </si>
  <si>
    <t>06.155.01</t>
  </si>
  <si>
    <t>Knauf Insulation D.O.O.</t>
  </si>
  <si>
    <t>Knauf Board</t>
  </si>
  <si>
    <t>CL18020545</t>
  </si>
  <si>
    <t>06.155.02</t>
  </si>
  <si>
    <t>Knauf VK Board</t>
  </si>
  <si>
    <t>06.155.03</t>
  </si>
  <si>
    <t>Knauf Fire Board</t>
  </si>
  <si>
    <t>06.155.04</t>
  </si>
  <si>
    <t>Lamella1</t>
  </si>
  <si>
    <t>06.155.05</t>
  </si>
  <si>
    <t>Lamella2</t>
  </si>
  <si>
    <t>06.155.06</t>
  </si>
  <si>
    <t>Lamella3</t>
  </si>
  <si>
    <t>06.184.01</t>
  </si>
  <si>
    <t xml:space="preserve">Hebei Huaneng Refractory Insulation Materials Ltd  </t>
  </si>
  <si>
    <t>YILAIMAITE</t>
  </si>
  <si>
    <t>Rockwool Slab/Board without facing T=30-150 mm MW-EN13162-T1-DS(70,90)-WS1-Mui&lt;3.0</t>
  </si>
  <si>
    <t>CL19020711</t>
  </si>
  <si>
    <t>06.184.02</t>
  </si>
  <si>
    <t>Rockwool Slab/Board with Aluminum Foil facing  (Single Sided) T=30-150 mm MW-EN13162-T1-DS(70,90)-WS1-Mui&gt;3.0</t>
  </si>
  <si>
    <t>06.184.03</t>
  </si>
  <si>
    <t>Rockwool Matress without facing T=30-80 mm MW-EN13162-T1-DS(70,90)-WS1-Mui&lt;3.0</t>
  </si>
  <si>
    <t>06.184.04</t>
  </si>
  <si>
    <t>Rockwool Matress with wire mesh facing T=30-80 mm MW-EN13162-T1-DS(70,90)-WS1-Mui&lt;3.0</t>
  </si>
  <si>
    <t>06-189-01</t>
  </si>
  <si>
    <t>Tianjin Huali Thermal Insulation Building Material Co. Ltd.</t>
  </si>
  <si>
    <t>Tianjin Huali</t>
  </si>
  <si>
    <r>
      <t xml:space="preserve">Stone Mineral Wool Comfort Slab/board without facing (Thickness= 50 - 100 mm) Densiy (145 </t>
    </r>
    <r>
      <rPr>
        <sz val="10"/>
        <rFont val="Calibri"/>
        <family val="2"/>
      </rPr>
      <t>±</t>
    </r>
    <r>
      <rPr>
        <sz val="10"/>
        <rFont val="Arial"/>
        <family val="2"/>
      </rPr>
      <t>10%)</t>
    </r>
  </si>
  <si>
    <t>CL21020770</t>
  </si>
  <si>
    <t>07.038.01</t>
  </si>
  <si>
    <t>Memaar Building System FZC</t>
  </si>
  <si>
    <t>EcoSafe E Plus</t>
  </si>
  <si>
    <t>Polyisocyanurate (PIR) Insulation Foam, T=35 mm (min) for walls &amp; T=50 mm (min) for roof, PIR-EN 13165-T1-DS(TH)2-CS(10/Y)100 MU 25-130</t>
  </si>
  <si>
    <t>Roofings</t>
  </si>
  <si>
    <t>Kingspan Insulated Panels Manufacturing LLC</t>
  </si>
  <si>
    <t>KSD 1000 RW PIR</t>
  </si>
  <si>
    <t>07.047.02</t>
  </si>
  <si>
    <t>KSD 1000 RW “QUADCORE”</t>
  </si>
  <si>
    <t>07.047.03</t>
  </si>
  <si>
    <t>07.047.04</t>
  </si>
  <si>
    <t>07.049.01</t>
  </si>
  <si>
    <t>07.074.01</t>
  </si>
  <si>
    <t>Polyisocyanurate (PIR) Insulation Foam, T=50 mm (min), PIR-EN 13165-T1-DS(TH)1-CS(10/Y)100-Zi2</t>
  </si>
  <si>
    <t>CL18020536</t>
  </si>
  <si>
    <t>07.084.01</t>
  </si>
  <si>
    <t>07.099.01</t>
  </si>
  <si>
    <t>CL19020703</t>
  </si>
  <si>
    <t>07.100.01</t>
  </si>
  <si>
    <t>CL18020552</t>
  </si>
  <si>
    <t>07.100.02</t>
  </si>
  <si>
    <t>07.100.03</t>
  </si>
  <si>
    <t>07.160.01</t>
  </si>
  <si>
    <t>Alex Panel Powered by Alex Form</t>
  </si>
  <si>
    <t>Alex Panel</t>
  </si>
  <si>
    <t>Polyisocyanurate (PIR) Insulation Foam, T= min. 50 mm, PIR-EN 13165-T2-DS(TH)2-CS(10/Y)100-MU30-150</t>
  </si>
  <si>
    <t>CL18020590</t>
  </si>
  <si>
    <t>07.185.01</t>
  </si>
  <si>
    <t>Assent</t>
  </si>
  <si>
    <t>CL19020704</t>
  </si>
  <si>
    <t>Styro 290 / Styro 290 B</t>
  </si>
  <si>
    <t>Thermal Insulation Sheet - Type VIII, Various Sizes, T= 4 - 1300 mm (DECLARED)</t>
  </si>
  <si>
    <t>Thermal Insulation Sheet - Type I, Various Sizes, T= 4 - 1300 mm (DECLARED)</t>
  </si>
  <si>
    <t>CTS 14 (White)</t>
  </si>
  <si>
    <t>CTS 16 (White)</t>
  </si>
  <si>
    <t>CTS 20 (White)</t>
  </si>
  <si>
    <t>CTS 26 (White)</t>
  </si>
  <si>
    <t>CTP 32 (White)</t>
  </si>
  <si>
    <t>Thermal Insulation Sheet Type IX Various Sizes, Thickness max 1200 mm</t>
  </si>
  <si>
    <t>CTP 15 (Grey)</t>
  </si>
  <si>
    <t>08.095.07</t>
  </si>
  <si>
    <t>CTP 20 (Grey)</t>
  </si>
  <si>
    <t>Galaxy Polystyrene LLC</t>
  </si>
  <si>
    <t>Galaxy GPS 15 (White)</t>
  </si>
  <si>
    <t xml:space="preserve">Thermal Insulation Sheet Type XI Various Sizes &amp; Thickness </t>
  </si>
  <si>
    <t>08.101.02</t>
  </si>
  <si>
    <t>Galaxy GPS 18 (White)</t>
  </si>
  <si>
    <t xml:space="preserve">Thermal Insulation Sheet Type I Various Sizes &amp; Thickness </t>
  </si>
  <si>
    <t>08.101.03</t>
  </si>
  <si>
    <t>Galaxy GPS 22 (White)</t>
  </si>
  <si>
    <t xml:space="preserve">Thermal Insulation Sheet Type VIII Various Sizes &amp; Thickness </t>
  </si>
  <si>
    <t>08.101.04</t>
  </si>
  <si>
    <t>Galaxy GPS 29 (White)</t>
  </si>
  <si>
    <t xml:space="preserve">Thermal Insulation Sheet Type II Various Sizes &amp; Thickness </t>
  </si>
  <si>
    <t>08.101.05</t>
  </si>
  <si>
    <t>Galaxy GPS 38 (White)</t>
  </si>
  <si>
    <t xml:space="preserve">Thermal Insulation Sheet Type IX Various Sizes &amp; Thickness </t>
  </si>
  <si>
    <t>08.101.06</t>
  </si>
  <si>
    <t>Galaxy GPS 48 (White)</t>
  </si>
  <si>
    <t xml:space="preserve">Thermal Insulation Sheet Type XIV Various Sizes &amp; Thickness </t>
  </si>
  <si>
    <t>08.101.07</t>
  </si>
  <si>
    <t>Galaxy GPS 60 (White)</t>
  </si>
  <si>
    <t xml:space="preserve">Thermal Insulation Sheet Type XV Various Sizes &amp; Thickness </t>
  </si>
  <si>
    <t>08.101.08</t>
  </si>
  <si>
    <t>Galaxy GPS 22 (Grey)</t>
  </si>
  <si>
    <t>08.101.09</t>
  </si>
  <si>
    <t xml:space="preserve">Walls </t>
  </si>
  <si>
    <t>Galaxy GPSIN 29 (White)</t>
  </si>
  <si>
    <t>08.101.10</t>
  </si>
  <si>
    <t xml:space="preserve">Thermal Block Insert - Type II,  Size = 400 x 200 mm, T= 110 mm  </t>
  </si>
  <si>
    <t>08.101.11</t>
  </si>
  <si>
    <t xml:space="preserve">Thermal Block Insert - Type II,  Size = 400 x 200 mm, T= 160 mm  </t>
  </si>
  <si>
    <t>08.167.01</t>
  </si>
  <si>
    <t>Novacor Buildings Industries DMCC</t>
  </si>
  <si>
    <t>Novacor</t>
  </si>
  <si>
    <t>Thermal Insulaton Board Type VIII, Size: L= 2600 to 3200 mm  W= 200 to 1200  T= 80 to 200 mm</t>
  </si>
  <si>
    <t>CL18020647</t>
  </si>
  <si>
    <t>08.187.01</t>
  </si>
  <si>
    <t>Ohana Industries LLC</t>
  </si>
  <si>
    <t>Ohana</t>
  </si>
  <si>
    <t>Thermal Insulation Sheet Type I, Size 1000 x 500 mm, Thickness 50 mm</t>
  </si>
  <si>
    <t>CL19020679</t>
  </si>
  <si>
    <t>08.187.02</t>
  </si>
  <si>
    <t>Thermal Insulation Sheet Type VIII, Size 1000 x 500 mm, Thickness 50 mm</t>
  </si>
  <si>
    <t>08.187.03</t>
  </si>
  <si>
    <t>Thermal Insulation Sheet Type IX, Size 1000 x 500 mm, Thickness 50 mm</t>
  </si>
  <si>
    <t>08.187.04</t>
  </si>
  <si>
    <t>Thermal Insulation Sheet Type XI, Size 1000 x 500 mm, Thickness 50 mm</t>
  </si>
  <si>
    <t>08.187.05</t>
  </si>
  <si>
    <t>08.187.06</t>
  </si>
  <si>
    <t>08.187.07</t>
  </si>
  <si>
    <t>08.187.08</t>
  </si>
  <si>
    <t>08.187.09</t>
  </si>
  <si>
    <t>08.187.10</t>
  </si>
  <si>
    <t>CL17020463</t>
  </si>
  <si>
    <t>09.172.01</t>
  </si>
  <si>
    <t>Arnon Plastic Industries Co. Ltd.</t>
  </si>
  <si>
    <t>Heatban</t>
  </si>
  <si>
    <t xml:space="preserve">Thermal Insulation Board - Type VI Size=1250 x 600 mm, T=25-100 mm </t>
  </si>
  <si>
    <t>CL19020658</t>
  </si>
  <si>
    <t>09.172.02</t>
  </si>
  <si>
    <t xml:space="preserve">Thermal Insulation Board - Type VII Size=1250 x 600 mm, T=25-100 mm </t>
  </si>
  <si>
    <t>10.141.01</t>
  </si>
  <si>
    <t>Lootah Metal Section Profile LLC</t>
  </si>
  <si>
    <t xml:space="preserve">Lootah </t>
  </si>
  <si>
    <t>CL17020472</t>
  </si>
  <si>
    <t>10.142.01</t>
  </si>
  <si>
    <t>Al Madar Metal Construction Factory</t>
  </si>
  <si>
    <t>Al Madar</t>
  </si>
  <si>
    <t>CL17020516</t>
  </si>
  <si>
    <t>10.143.01</t>
  </si>
  <si>
    <t>Al Dana Steel Processing Industry</t>
  </si>
  <si>
    <t>Al Dana</t>
  </si>
  <si>
    <t>CL17020482</t>
  </si>
  <si>
    <t>10.166.01</t>
  </si>
  <si>
    <t>Al Furat Refrigeration and Thermal Insulation Ind. LLC</t>
  </si>
  <si>
    <t>Al Furat</t>
  </si>
  <si>
    <t>Polyurethane (PUR) Insulation Foam, T= 50 mm min., PUR - EN 13165 - T2 - DS(TH)2 - CS(10/Y)100 – MU 40-150</t>
  </si>
  <si>
    <t>CL18020634</t>
  </si>
  <si>
    <t>CL17020464</t>
  </si>
  <si>
    <t>11.082.01</t>
  </si>
  <si>
    <t>Desert Roofing &amp; Flooring LLC</t>
  </si>
  <si>
    <t>Desert Roofing</t>
  </si>
  <si>
    <t>CL13020198</t>
  </si>
  <si>
    <t>In-situ Formed Sprayed PUR Foam T = 45 mm min. 100 kPa</t>
  </si>
  <si>
    <t>CL17020529</t>
  </si>
  <si>
    <t>11.144.01</t>
  </si>
  <si>
    <t>Dolphin</t>
  </si>
  <si>
    <t>CL17020468</t>
  </si>
  <si>
    <t>11.145.01</t>
  </si>
  <si>
    <t>Deccan Tech Insulation Contracting LLC</t>
  </si>
  <si>
    <t>Deccan</t>
  </si>
  <si>
    <t>CL17020470</t>
  </si>
  <si>
    <t>11.146.01</t>
  </si>
  <si>
    <t>CL17020471</t>
  </si>
  <si>
    <t>11.147.01</t>
  </si>
  <si>
    <t>Final Coat Technical Services</t>
  </si>
  <si>
    <t>Final Coat</t>
  </si>
  <si>
    <t>CL17020473</t>
  </si>
  <si>
    <t>11.148.01</t>
  </si>
  <si>
    <t>Quality House Insulation Plaster and Tiles</t>
  </si>
  <si>
    <t>Quality House</t>
  </si>
  <si>
    <t>CL17020506</t>
  </si>
  <si>
    <t>11.149.01</t>
  </si>
  <si>
    <t>Alcan Group LLC</t>
  </si>
  <si>
    <t>Alcan</t>
  </si>
  <si>
    <t>CL17020507</t>
  </si>
  <si>
    <t>11.150.01</t>
  </si>
  <si>
    <t>Shams Al Bawadi Insulation Contracting</t>
  </si>
  <si>
    <t>Shams</t>
  </si>
  <si>
    <t>CL17020514</t>
  </si>
  <si>
    <t>11.151.01</t>
  </si>
  <si>
    <t>CL17020489</t>
  </si>
  <si>
    <t>11.152.01</t>
  </si>
  <si>
    <t>Plus Premier Tech Services LLC</t>
  </si>
  <si>
    <t>Plus Premier</t>
  </si>
  <si>
    <t>CL17020490</t>
  </si>
  <si>
    <t>11.153.01</t>
  </si>
  <si>
    <t>Al Rathath Insulation and Plaster and Tiles Cont.</t>
  </si>
  <si>
    <t>Al Rathath</t>
  </si>
  <si>
    <t>11.157.01</t>
  </si>
  <si>
    <t>Al Kalema Insulation Works LLC</t>
  </si>
  <si>
    <t>Al Kalema Roofing System</t>
  </si>
  <si>
    <t>CL08020572</t>
  </si>
  <si>
    <t>11.158.01</t>
  </si>
  <si>
    <t>Kandas Waterproofing &amp; Insulation LLC</t>
  </si>
  <si>
    <t>Kandas</t>
  </si>
  <si>
    <t>CL18020581</t>
  </si>
  <si>
    <t>11.159.01</t>
  </si>
  <si>
    <t>Johnsonco Contracting LLC</t>
  </si>
  <si>
    <t>Johnsonco Combo Roofing System</t>
  </si>
  <si>
    <t>CL18020585</t>
  </si>
  <si>
    <t>11.161.01</t>
  </si>
  <si>
    <t>Prime Shield Insulation Contracting</t>
  </si>
  <si>
    <t>Shield Combo System</t>
  </si>
  <si>
    <t>CL18020603</t>
  </si>
  <si>
    <t>11.162.01</t>
  </si>
  <si>
    <t>Noor Al Khalidiah Tech. Cont. LLC</t>
  </si>
  <si>
    <t>Roofing System</t>
  </si>
  <si>
    <t>In-situ Formed Sprayed PUR Foam T = 35 mm min. 150 kPa</t>
  </si>
  <si>
    <t>CL18020605</t>
  </si>
  <si>
    <t>11.163.01</t>
  </si>
  <si>
    <t>First Best Roofing Insulation LLC</t>
  </si>
  <si>
    <t>CL18020616</t>
  </si>
  <si>
    <t>11.164.01</t>
  </si>
  <si>
    <t>Green Idea Technical Services LLC</t>
  </si>
  <si>
    <t>Green Idea Combo Roof System</t>
  </si>
  <si>
    <t>CL18020624</t>
  </si>
  <si>
    <t>11.165.01</t>
  </si>
  <si>
    <t>Salim Al Teneiji Insulation Contracting LLC</t>
  </si>
  <si>
    <t>Salim Al Teneiji</t>
  </si>
  <si>
    <t>In-situ Formed Sprayed PUR Foam T = 50 mm min. 150 kPa</t>
  </si>
  <si>
    <t>CL18020633</t>
  </si>
  <si>
    <t>11.168.01</t>
  </si>
  <si>
    <t>Rooftek Insulation Contracting LLC</t>
  </si>
  <si>
    <t>Rooftek</t>
  </si>
  <si>
    <t>CL19020650</t>
  </si>
  <si>
    <t>11.169.01</t>
  </si>
  <si>
    <t>CL19020651</t>
  </si>
  <si>
    <t>11.170.01</t>
  </si>
  <si>
    <t>Leaders Fort Contracting LLC</t>
  </si>
  <si>
    <t>LFC Combo</t>
  </si>
  <si>
    <t>CL19020654</t>
  </si>
  <si>
    <t>11.171.01</t>
  </si>
  <si>
    <t>Index Technical Works LLC</t>
  </si>
  <si>
    <t>Index</t>
  </si>
  <si>
    <t>CL19020656</t>
  </si>
  <si>
    <t>11.175.01</t>
  </si>
  <si>
    <t>Al Ahlam Insulation Materials Supply LLC</t>
  </si>
  <si>
    <t>Ahlam Combo Roofing System</t>
  </si>
  <si>
    <t>CL19020663</t>
  </si>
  <si>
    <t>11.176.01</t>
  </si>
  <si>
    <t>Gewin Insulation Works LLC</t>
  </si>
  <si>
    <t>Gewin Insulation</t>
  </si>
  <si>
    <t>In-situ Formed Sprayed PUR Foam T = 40 mm min. 260 kPa</t>
  </si>
  <si>
    <t>CL19020685</t>
  </si>
  <si>
    <t>11.177.01</t>
  </si>
  <si>
    <t>Al Shirawi Contracting Co. LLC</t>
  </si>
  <si>
    <t>Eterno Combo Roof System</t>
  </si>
  <si>
    <t>In-situ Formed Sprayed PUR Foam T = 30 mm min. 100kPa</t>
  </si>
  <si>
    <t>CL16020359</t>
  </si>
  <si>
    <t>11.178.01</t>
  </si>
  <si>
    <t>Al Mazrouei Printing &amp; Works Insulation</t>
  </si>
  <si>
    <t>Al Mazrouei</t>
  </si>
  <si>
    <t>In-situ Formed Sprayed PUR Foam T = 35 mm min. 100kPa</t>
  </si>
  <si>
    <t>CL19020702</t>
  </si>
  <si>
    <t>11.179.01</t>
  </si>
  <si>
    <t>DHCN Construction LLC</t>
  </si>
  <si>
    <t>DHCN</t>
  </si>
  <si>
    <t>CL19020706</t>
  </si>
  <si>
    <t>11.180.01</t>
  </si>
  <si>
    <t>Rise &amp; Shine Insulation LLC</t>
  </si>
  <si>
    <t>Sai Roof Shield Ultra</t>
  </si>
  <si>
    <t>CL19020695</t>
  </si>
  <si>
    <t>11.181.01</t>
  </si>
  <si>
    <t>Roof Proof Insulation</t>
  </si>
  <si>
    <t>Roofproof</t>
  </si>
  <si>
    <t>CL19020673</t>
  </si>
  <si>
    <t>11.182.01</t>
  </si>
  <si>
    <t>V Care Waterproofing LLC</t>
  </si>
  <si>
    <t>V Care Combo Roof System</t>
  </si>
  <si>
    <t>In-situ Formed Sprayed PUR Foam T = 40 mm min. 100kPa</t>
  </si>
  <si>
    <t>CL19020691</t>
  </si>
  <si>
    <t>11.183.01</t>
  </si>
  <si>
    <t>Crystal Line Insulating Materials Trading LLC</t>
  </si>
  <si>
    <t>Crystal Line</t>
  </si>
  <si>
    <t>0,0280</t>
  </si>
  <si>
    <t>CL19020710</t>
  </si>
  <si>
    <t>11.186.01</t>
  </si>
  <si>
    <t>CL19020714</t>
  </si>
  <si>
    <t>11.188.01</t>
  </si>
  <si>
    <t>CKK Middle East LLC</t>
  </si>
  <si>
    <t>CKK</t>
  </si>
  <si>
    <t>CL20020754</t>
  </si>
  <si>
    <t>Nazz Al Warda Waterproofing and Insulation LLC</t>
  </si>
  <si>
    <t>CL21020780</t>
  </si>
  <si>
    <t>Four Links Building Contracting LLC</t>
  </si>
  <si>
    <t>Four Links</t>
  </si>
  <si>
    <t>CL21020788</t>
  </si>
  <si>
    <t>Concrete Tech</t>
  </si>
  <si>
    <t>CL21020793</t>
  </si>
  <si>
    <t>13.009.01</t>
  </si>
  <si>
    <t>Alpha Ducts LLC</t>
  </si>
  <si>
    <t>CL21020776</t>
  </si>
  <si>
    <t>13.057.01</t>
  </si>
  <si>
    <t>TSSC Decoduct</t>
  </si>
  <si>
    <t>CL19020660</t>
  </si>
  <si>
    <t>13.071.01</t>
  </si>
  <si>
    <t>CL19020662</t>
  </si>
  <si>
    <t>13.108.02</t>
  </si>
  <si>
    <t xml:space="preserve">Kingspan Insulation LLC  </t>
  </si>
  <si>
    <t>Phenolic Insulation Foam Panel with Reinforced Aluminum Foil with Glass Scrim Facing - one side plain and other side embossed</t>
  </si>
  <si>
    <t>CL19020669</t>
  </si>
  <si>
    <t>13.174.01</t>
  </si>
  <si>
    <t xml:space="preserve">PCE Pittsburgh Corning Europe </t>
  </si>
  <si>
    <t>Foamglas One</t>
  </si>
  <si>
    <t>CL19020661</t>
  </si>
  <si>
    <t>14.156.01</t>
  </si>
  <si>
    <t>CL21020769</t>
  </si>
  <si>
    <t>14.156.03</t>
  </si>
  <si>
    <t>55.500.01</t>
  </si>
  <si>
    <t>External Walls - Light Weight Concrete</t>
  </si>
  <si>
    <t>Fortis Precast Building Manufacturing L.L.C</t>
  </si>
  <si>
    <t>Fortis Panels</t>
  </si>
  <si>
    <t>External walls composed of 6mm fibre cement board facting with core of lightweight concrete with EPS beads</t>
  </si>
  <si>
    <t xml:space="preserve">BS EN 6946 : 2017 </t>
  </si>
  <si>
    <t>N/A (System)</t>
  </si>
  <si>
    <t>Thermafiber, Inc.</t>
  </si>
  <si>
    <t>Al Madar Metal Construction Factory LLC</t>
  </si>
  <si>
    <t>Deccan Tec Insulation Contracting LLC</t>
  </si>
  <si>
    <t>Final Coat Technical Service</t>
  </si>
  <si>
    <t>Shams Al Bawadi Insulation</t>
  </si>
  <si>
    <t>Plus Premier Technical Services</t>
  </si>
  <si>
    <t>Rockwool Ltd.-UK</t>
  </si>
  <si>
    <t>Al Kalema Insulation Works</t>
  </si>
  <si>
    <t>Kandas Waterproofing and Insulation</t>
  </si>
  <si>
    <t>Johnsonco Contracting</t>
  </si>
  <si>
    <t>Alex Panel Powered by Alex Foam</t>
  </si>
  <si>
    <t>Prime Shield Insulation</t>
  </si>
  <si>
    <t>Noor Al Khalidiah Technical Contracting</t>
  </si>
  <si>
    <t>First Best Roofing</t>
  </si>
  <si>
    <t>Salim Al Teneiji Insulation Contracting</t>
  </si>
  <si>
    <t>Al Furat Refrigeration</t>
  </si>
  <si>
    <t>Novacor Building Industries DMCC</t>
  </si>
  <si>
    <t>Al Mazrouei Printing &amp; Work Insulation</t>
  </si>
  <si>
    <t>V Care Waterproofing</t>
  </si>
  <si>
    <t>Alwarda Alsham Waterproofing and Insulation LLC</t>
  </si>
  <si>
    <t>Shelter Care Technical Services LLC</t>
  </si>
  <si>
    <t>Shelter Care</t>
  </si>
  <si>
    <t>CL22020803</t>
  </si>
  <si>
    <t>Kingspan Insulation Pty Ltd-Australia</t>
  </si>
  <si>
    <t>13.194.01</t>
  </si>
  <si>
    <t>DGBS</t>
  </si>
  <si>
    <t>CL18020555</t>
  </si>
  <si>
    <t>Ghosh Metal Industries LLC</t>
  </si>
  <si>
    <t>GMI</t>
  </si>
  <si>
    <t>CL22020808</t>
  </si>
  <si>
    <t>10-195-01</t>
  </si>
  <si>
    <t>Polyurethane (PUR) Insulation Foam, T= 25 mm min., PUR - EN 13165 - T1 - DS(TH)1 - CS(10/Y)100 – MU 50-150</t>
  </si>
  <si>
    <t>Precast Insulated Sandwich Panel Cladding</t>
  </si>
  <si>
    <t>Roof Insulation System</t>
  </si>
  <si>
    <t>Smart Wall Masonry Panel (SWMP) - Part B</t>
  </si>
  <si>
    <t>BS EN 12429</t>
  </si>
  <si>
    <t>Greentech Fire Retardant Products Trading</t>
  </si>
  <si>
    <t>Light weight concrete panel composed of expanded polystyrene beads, cement and water. It is part of composite wall insulation system.</t>
  </si>
  <si>
    <t>55.501.01</t>
  </si>
  <si>
    <t>External Thermal Insulation System</t>
  </si>
  <si>
    <t>Precast Insulated Sandwich Load Bearing Wall</t>
  </si>
  <si>
    <t>14.156.02</t>
  </si>
  <si>
    <t>07-195-01</t>
  </si>
  <si>
    <t>Polyisocyanurate (PIR)  Insulation Foam, T= 25 mm min., PIR - EN 13165 - T1 - DS(TH)1 - CS(10/Y)100 – MU 50-150</t>
  </si>
  <si>
    <t>11.131.01</t>
  </si>
  <si>
    <t>Green Seal</t>
  </si>
  <si>
    <t>CL17020431</t>
  </si>
  <si>
    <t>04.016.02</t>
  </si>
  <si>
    <t>04.016.03</t>
  </si>
  <si>
    <t>04.016.04</t>
  </si>
  <si>
    <t>04.016.05</t>
  </si>
  <si>
    <t>04.016.06</t>
  </si>
  <si>
    <t>Kingspan Therma (TR 22)</t>
  </si>
  <si>
    <t>Kingspan Therma (TR 26)</t>
  </si>
  <si>
    <t>Polyisocyanurate (PIR) Insulation Foam, T= min. 25-150 mm, PIR-EN 13165-T1-DS(70,90)1-CS(10/Y)100-MU0-500</t>
  </si>
  <si>
    <t>Kingspan Therma (TR 27 &amp; TR 27 ME)</t>
  </si>
  <si>
    <t>Polyisocyanurate (PIR) Insulation Foam, T= min. 25 - 150 mm, PIR-EN 13165-T1-DS(70,90)1-CS(10/Y)100-MU0-500</t>
  </si>
  <si>
    <t>Arabian Chemical Company LTD.</t>
  </si>
  <si>
    <t>09.196.01</t>
  </si>
  <si>
    <t>09.196.02</t>
  </si>
  <si>
    <t>09.196.03</t>
  </si>
  <si>
    <t>09.196.04</t>
  </si>
  <si>
    <t>WALLMATE:CW-TG</t>
  </si>
  <si>
    <t>FLOORMATE:FM 500 SL-G</t>
  </si>
  <si>
    <t>HIGH DENSITY HD 300 SL-G</t>
  </si>
  <si>
    <t>ROOFMATE:RMSL</t>
  </si>
  <si>
    <t xml:space="preserve">Thermal Insulation Board - Type IV, Size=1250 &amp; 2500 x 600 mm, T= 30 - 100 mm </t>
  </si>
  <si>
    <t xml:space="preserve">Thermal Insulation Board - Type VII, Size=1250 &amp; 2500 x 600 mm, T= 30 - 100 mm </t>
  </si>
  <si>
    <t xml:space="preserve">Thermal Insulation Board - Type V, Size=1250 &amp; 2500 x 600 mm, T= 30 - 100 mm </t>
  </si>
  <si>
    <t xml:space="preserve">Thermal Insulation Board - Type VI, Size=1250 &amp; 2500 x 600 mm, T= 40 - 100 mm </t>
  </si>
  <si>
    <t>CL20020738</t>
  </si>
  <si>
    <t xml:space="preserve">Thermal Insulation Board - Type VI, Size=1250 x 600 mm, T= 25-100 mm </t>
  </si>
  <si>
    <t>09.020.02</t>
  </si>
  <si>
    <t xml:space="preserve">Thermal Insulation Board - Type VII, Size=1250 x 600 mm, T= 25-100 mm </t>
  </si>
  <si>
    <t>09.024.02</t>
  </si>
  <si>
    <t>09.032.10</t>
  </si>
  <si>
    <t>09.032.11</t>
  </si>
  <si>
    <t>Isoboard 36</t>
  </si>
  <si>
    <t>Isoboard Green 36</t>
  </si>
  <si>
    <t xml:space="preserve">Thermal Insulation Board - Type VII Size=1250 x 600 mm, T=20, 25, 30, 40, 50, 60, 65, &amp; 75 mm </t>
  </si>
  <si>
    <t xml:space="preserve">Thermal Insulation Board - Type VII, Size=1250 x 600 mm, T= 40, 50, 60, 65, 75, 80 &amp; 100 mm </t>
  </si>
  <si>
    <t xml:space="preserve">Thermal Insulation Board - Type IV, Size=2500 x 600 mm, T=25, 40, 50, 75, &amp; 100 mm </t>
  </si>
  <si>
    <t xml:space="preserve">Thermal Insulation Board - Type VI Size=1250 x 600 mm, T=25, 30, 40, 50, 60, 65, 75, 80 &amp; 100 mm </t>
  </si>
  <si>
    <t xml:space="preserve">Thermal Insulation Board - Type VII, Size=1250 x 600 mm,  T=25, 30, 40, 50, 60, 65, 75, 80 &amp; 100 mm </t>
  </si>
  <si>
    <t>Thermal Block Insert - Type II,  Size = 400 x 200 mm, T= 60, 75, 110, 160 mm  WHITE</t>
  </si>
  <si>
    <t>08.043.15</t>
  </si>
  <si>
    <t>08.043.16</t>
  </si>
  <si>
    <t>Kingfor I25</t>
  </si>
  <si>
    <t>Thermal Block Insert - Type II,  Size = 412 x 200 mm, T= 110 mm  GREY</t>
  </si>
  <si>
    <t>Thermal Block Insert - Type II,  Size = 400 x 200 mm, T= 60mm  GREY</t>
  </si>
  <si>
    <t>Thermal Insulation Board - Type VIII, Size=1000 x 500 mm, 1250 X 620mm, T= 3, 4, 5, 7, 7.5, 8 &amp; 10 cm</t>
  </si>
  <si>
    <t>Thermal Insulation Board - Type IX, Size=1250 x 620 mm, T= 3, 4, 5, 7, 7.5, 8 &amp; 10 cm</t>
  </si>
  <si>
    <t>Thermal Insulation Board - Type XIV, Size=1250 x 620 mm, T= 3, 4, 5, 7, 7.5, 8 &amp; 10 cm</t>
  </si>
  <si>
    <t>08.187.11</t>
  </si>
  <si>
    <t>08.187.12</t>
  </si>
  <si>
    <t xml:space="preserve">Thermal Block Insert - Type II,  Size = 400 x 200 mm, T= 85 mm  </t>
  </si>
  <si>
    <t>Thermal Insulation Sheet- Type I, Size 1000 x 500 mm, Thickness 50 mm GREY</t>
  </si>
  <si>
    <t xml:space="preserve">Thermal Insulation Sheet- Type XIV, Size 1000 x 500 mm, Thickness 50 mm </t>
  </si>
  <si>
    <t>Thermal Insulation Sheet- Type II, Size 400 x 200 mm, Thickness 50 mm GREY</t>
  </si>
  <si>
    <t>Thermal Insulation Sheet- Type VIII, Size 400 x 200 mm, Thickness 50 mm GREY</t>
  </si>
  <si>
    <t>08.187.13</t>
  </si>
  <si>
    <t>08.187.14</t>
  </si>
  <si>
    <t>08.187.15</t>
  </si>
  <si>
    <t xml:space="preserve">Ohana </t>
  </si>
  <si>
    <t>EXPOFOAM</t>
  </si>
  <si>
    <t xml:space="preserve">Thermal Insulation Board- Type VI, Size 1250 x 600 mm, Thickness 50 - 75 mm </t>
  </si>
  <si>
    <t>Thermal Insulation Sheet- Type XI, Size 1000 x 500 mm, Thickness 50 mm GREY</t>
  </si>
  <si>
    <t xml:space="preserve">Thermal Insulation Sheet- Type II, Size 1000 x 500 mm, Thickness 50 mm </t>
  </si>
  <si>
    <t xml:space="preserve">Thermal Block Insert - Type II,  Size = 400 x 200 mm, T= 60, 75, 100, 110 &amp; 160 mm  </t>
  </si>
  <si>
    <t xml:space="preserve">Thermal Block Insert - Type IX,  Size = 400 x 200 mm, T= 60 &amp; 110 mm  </t>
  </si>
  <si>
    <t>Thermal Insulation Board - Type XIV, Size=1000 x 500 mm, T= 50, 65, 75 &amp; 100 mm</t>
  </si>
  <si>
    <t>08.056.12</t>
  </si>
  <si>
    <t>08.056.13</t>
  </si>
  <si>
    <t>08.056.14</t>
  </si>
  <si>
    <t>08.056.15</t>
  </si>
  <si>
    <t>STYRO Insert 6 CM</t>
  </si>
  <si>
    <t>STYRO Insert 7.5 CM</t>
  </si>
  <si>
    <t>STYRO Insert 11 CM</t>
  </si>
  <si>
    <t>STYRO Insert 16 CM</t>
  </si>
  <si>
    <t xml:space="preserve">Thermal Block Insert - Type II,  Size = 400 x 200 mm, T= 75 mm  </t>
  </si>
  <si>
    <t xml:space="preserve">Thermal Block Insert - Type II,  Size = 400 x 200 mm, T=160 mm  </t>
  </si>
  <si>
    <t>Assent Steel Industries LLC</t>
  </si>
  <si>
    <t>Polyisocyanurate (PIR) Insulation Foam, T= 40-150 mm, PIR-EN 13165-T2-DS(TH)3-CS(10/Y)100-MU25-400</t>
  </si>
  <si>
    <t>Baghlaf</t>
  </si>
  <si>
    <t>Polyurethane (PUR) Insulation Foam, T=50 mm, PUR - EN 13165 - T2 - DS(TH)3 - CS(10/Y)100 – Zi 2.5-4.5</t>
  </si>
  <si>
    <t>EIP B. HIGH/EIP D. HIGH/EIP HIGH PIR</t>
  </si>
  <si>
    <t>Polyisocyanurate (PIR) Insulation Foam, T=50 mm, PIR-EN 13165-T2-DS(TH)3-CS(10/Y)100-MU10-190</t>
  </si>
  <si>
    <t>Polyisocyanurate (PIR) Insulation Foam, T=30 - 150 mm, PIR-EN 13165-T2-DS(TH)3-CS(10/Y)120-MU70</t>
  </si>
  <si>
    <t>07.123.01</t>
  </si>
  <si>
    <t>Polyisocyanurate (PIR) Insulation Foam, T=50-200 mm, PIR-EN 13165-T2-DS (TH)2 –CS (10/Y)100-MU 30-200</t>
  </si>
  <si>
    <t>07.047.05</t>
  </si>
  <si>
    <t>07.047.06</t>
  </si>
  <si>
    <t>Polyisocyanurate (PIR) Insulation Foam, T=40-120 mm, PIR-EN 13165-T2-DS (TH)1 –CS (10/Y)110-MU 45-150</t>
  </si>
  <si>
    <t>Polyisocyanurate (PIR) Hybrid Insulation Foam, T=40-120 mm, PIR-EN 13165-T2-DS (TH)1 –CS (10/Y)110-MU 45-150</t>
  </si>
  <si>
    <t>KSD 600, 1000, 1100 &amp; 1200 CS PIR</t>
  </si>
  <si>
    <t>Polyisocyanurate (PIR) Insulation Foam, T=50-220 mm, PIR-EN 13165-T2-DS (TH)1 –CS (10/Y)130-MU 45-150</t>
  </si>
  <si>
    <t>KSD 600, 1000, 1100 &amp; 1200 CS “QUADCORE”</t>
  </si>
  <si>
    <t>Polyisocyanurate (PIR) Hybrid Insulation Foam, T=50-220 mm, PIR-EN 13165-T2-DS (TH)1 –CS (10/Y)130-MU 45-150</t>
  </si>
  <si>
    <t>KSD 600, 900, 1000 &amp; 1200 AWP PIR</t>
  </si>
  <si>
    <t>Polyisocyanurate (PIR) Insulation Foam, T=50-140 mm, PIR-EN 13165-T2-DS (TH)1 –CS (10/Y)130-MU 45-150</t>
  </si>
  <si>
    <t>KSD 600, 900, 1000 &amp; 1200 AWP “QUADCORE”</t>
  </si>
  <si>
    <t>Polyisocyanurate (PIR) Hybrid Insulation Foam, T=50-140 mm, PIR-EN 13165-T2-DS (TH)1 –CS (10/Y)130-MU 45-150</t>
  </si>
  <si>
    <t>Polyisocyanurate (PIR) Insulation Foam, T= 15 &amp; 20 mm, PIR-EN 13165-T1-DS(70,90)1-CS(10/Y)100-MU0-500</t>
  </si>
  <si>
    <t>Polyurethane (PUR) Insulation Foam, T= 30-200 mm min., PUR - EN 13165 - T1 - DS(70, 90)1 - CS(10/Y)100 – MU 60-80</t>
  </si>
  <si>
    <t>Polyisocyanurate (PIR) Insulation Foam, T=30-200 mm, PIR-EN 13165-T1-DS(TH)3-CS(10/Y)100-MU13</t>
  </si>
  <si>
    <t>Polyurethane (PUR) Insulation Foam, T=35-150 mm, PUR - EN 13165 - T1 - DS(70,90)1 - CS(10/Y)100 – MU30-550</t>
  </si>
  <si>
    <t>Polyisocyanurate (PIR) Insulation Foam, T=35-150 mm, PIR-EN 13165-T1-DS(70,90)1-CS(10/Y)100-MU30-550</t>
  </si>
  <si>
    <t>Roofings Middle East FZC</t>
  </si>
  <si>
    <t>Polyisocyanurate (PIR) Insulation Foam, T= 35 mm (min) for wall &amp; 50 mm (min) for roof, PIR-EN 13165-T2-DS(TH)2-CS(10/Y)100-MU7.7</t>
  </si>
  <si>
    <t>TMPF</t>
  </si>
  <si>
    <t>Polyurethane (PUR) Insulation Foam, T= 20 mm (min), PUR - EN 13165 - T2 - DS(70, 90)1 - CS(10/Y)100 – MU 150</t>
  </si>
  <si>
    <t>Polyurethane (PUR) Insulation Foam, T=50 mm (wall &amp; roof), PUR-EN 13165-T2-DS(TH)3-CS(10/Y)100- MU35-120</t>
  </si>
  <si>
    <t>Polyisocyanurate (PIR) Insulation Foam, T=50 mm (wall &amp; roof), PIR-EN 13165-T2-DS(TH)4-CS(10/Y)100- MU35-120</t>
  </si>
  <si>
    <t>Polyurethane (PUR) Insulation Foam, T= 25 mm, PUR-EN 13165-T1-DS(TH)2-CS(10/Y)100-MU 0-300</t>
  </si>
  <si>
    <t>07.088.01</t>
  </si>
  <si>
    <t>Polyisocyanurate (PIR) Insulation Foam, T=25 mm (min), PIR-EN 13165-T1-DS(TH)2-CS(10/Y)100-MU 0-300</t>
  </si>
  <si>
    <t>Polyurethane (PUR) Insulation Foam, T=35 mm (wall &amp; roof) min., PUR-EN 13165-T2-DS(TH)2-CS(10/Y)100-MU 30-120</t>
  </si>
  <si>
    <t>Polyisocyanurate (PIR) Insulation Foam, T=35 mm (wall &amp; roof) min., PIR-EN 13165-T2-DS(TH)3-CS(10/Y)100-MU 40-160</t>
  </si>
  <si>
    <t>Polyisocyanurate (PIR) Insulation Foam, T= 30-100 mm, PIR - EN 13165 - T1 - DS(TH)1 - CS(10/Y)100 – MU 0-500</t>
  </si>
  <si>
    <t>Polyurethane (PUR) Insulation Foam, T= 30-100 mm, PUR - EN 13165 - T1 - DS(TH)1 - CS(10/Y)100 – MU 0-500</t>
  </si>
  <si>
    <t>COMBO ROOF PLUS</t>
  </si>
  <si>
    <t>In-situ Formed Sprayed PUR Foam T = 45 mm (min.) PUR-EN 14315-1-DS(TH)2-CS (10/Y)100-MU25</t>
  </si>
  <si>
    <t>11.130.01</t>
  </si>
  <si>
    <t>SAFE ROOFING SYSTEM</t>
  </si>
  <si>
    <t>In-situ Formed Sprayed PUR Foam T = 30 mm (min.), PU EN 14315-1-DS(TH)2-CS(10/Y)100-MU30</t>
  </si>
  <si>
    <t>CL17020430</t>
  </si>
  <si>
    <t>Al Khumasiyya Constructions &amp; Insulation Materials</t>
  </si>
  <si>
    <t>KUMAT COMBO</t>
  </si>
  <si>
    <t>In-situ Formed Sprayed PUR Foam T = 35 mm (min.), PU EN 14315-1-DS(TH)2-CS(10/Y)100-MU25</t>
  </si>
  <si>
    <t>Spray-applied rigid PUR Type I, Density 35 kg/m3, T=50 mm (min); C.S. 104 kPa (min)</t>
  </si>
  <si>
    <t>Al Rafid Insulation Contracting LLC</t>
  </si>
  <si>
    <t>In-situ Formed Sprayed PUR Foam T = 30mm (min.) PU EN14315-1-DS(TH)2-CS(10/Y)200-MU25</t>
  </si>
  <si>
    <t>Al Rathath Insulation and Plaster &amp; Tiles Contracting</t>
  </si>
  <si>
    <t>In-situ Formed Sprayed PUR Foam T = 30-150 mm, PU EN14315-1-DS(TH)2-CS(10/Y)100-MU25</t>
  </si>
  <si>
    <t>CL20020748</t>
  </si>
  <si>
    <t>In-situ Formed Sprayed PUR Foam T = 30 mm (min.) PU EN14315-1-DS(TH)2-CS(10/Y)100-MU25</t>
  </si>
  <si>
    <t>Al Sindbad Insulation Mat. Fix.</t>
  </si>
  <si>
    <t>Spray-applied rigid PUR Type I, Density 40kg/m3 (min), T=50 mm (min); C.S. 104 kPa</t>
  </si>
  <si>
    <t>M Alwarda Alsham Waterproofing &amp; Insulation LLC Combo Roofing System</t>
  </si>
  <si>
    <t>In-situ Formed Sprayed PUR Foam T = 35-150 mm, PU EN14315-1-DS(TH)2-CS(10/Y)100-MU25</t>
  </si>
  <si>
    <t>Beam Engineering &amp; Construction (Gulf) Co. Ltd.</t>
  </si>
  <si>
    <t>Beam Engineering Combo Roofing System</t>
  </si>
  <si>
    <t>In-situ Formed Sprayed PUR Foam T = 40-150 mm, PU EN14315-1-DS(TH)2-CS(10/Y)100-MU25</t>
  </si>
  <si>
    <t>CL20020747</t>
  </si>
  <si>
    <t>In-situ Formed Sprayed PUR Foam T = 50 mm (min.), PU EN14315-1-DS(TH)1-CS(10/Y)200-MU25</t>
  </si>
  <si>
    <t>Spray-applied rigid PUR Type I, Density 40kg/m3 (min), T=50 mm; C.S. 104 kPa</t>
  </si>
  <si>
    <t>Dirham Home InsulationContracting LLC</t>
  </si>
  <si>
    <t>In-situ Formed Sprayed PUR Foam T = 40 mm (min.), PU EN14315-1-DS(TH)2-CS(10/Y)100-MU25</t>
  </si>
  <si>
    <t>Dolphin Water Proofing and Insulation LLC</t>
  </si>
  <si>
    <t>In-situ Formed Sprayed PUR Foam T = 45-150 mm, PU EN14315-1-DS(TH)2-CS(10/Y)100-MU25</t>
  </si>
  <si>
    <t>In-situ Formed Sprayed PUR Foam T = 45 mm (min.), PU EN14315-1-DS(TH)2-CS(10/Y)100-MU25</t>
  </si>
  <si>
    <t>In-situ Formed Sprayed PUR Foam T = 35 mm (min.), PU EN14315-1-DS(TH)2-CS(10/Y)100-MU25</t>
  </si>
  <si>
    <t>Henkel Polybit Industries Ltd.</t>
  </si>
  <si>
    <t>In-situ Formed Sprayed PUR Foam T = 30 mm (min.), PU EN14315-1-DS(TH)2-CS(10/Y)100-MU25</t>
  </si>
  <si>
    <t>Isam Kabbani &amp; Partners for Construction &amp; Maintenance LLC</t>
  </si>
  <si>
    <t>Modern Coat Interiors LLC</t>
  </si>
  <si>
    <t>CL21020786</t>
  </si>
  <si>
    <t>MRG Insulation Works LLC</t>
  </si>
  <si>
    <t>In-situ Formed Sprayed PUR Foam T = 40 mm (min.), PU EN14315-1-DS(TH)2-CS(10/Y)200-MU25</t>
  </si>
  <si>
    <t>In-situ Formed Sprayed PUR Foam T = 50 mm (min.), PU EN14315-1-DS(TH)2-CS(10/Y)200-MU40</t>
  </si>
  <si>
    <t>Nazz Advanced Combo Roof System</t>
  </si>
  <si>
    <t>Quality WaterProofing and Insulation LLC</t>
  </si>
  <si>
    <t>Quality Water Proofing and Insulation LLC</t>
  </si>
  <si>
    <t>Quality Water Proofing Combo</t>
  </si>
  <si>
    <t>In-situ Formed Sprayed PUR Foam T = 35 mm (min.), PU EN14315-1-DS(TH)2-CS(10/Y)200-MU25</t>
  </si>
  <si>
    <t>Regions Waterproofing and Contracting LLC</t>
  </si>
  <si>
    <t>RWC</t>
  </si>
  <si>
    <t>In-situ Formed Sprayed PUR Foam T = 30-150 mm, PU EN14315-1-DS(TH)2-CS(10/Y)100-MU 25</t>
  </si>
  <si>
    <t>In-situ Formed Sprayed PUR Foam T = 45 mm (min.), PU EN14315-1-DS(TH)1-CS(10/Y)200-MU25</t>
  </si>
  <si>
    <t>Kingspan Insulation Ltd. - Castleblayney, Ireland</t>
  </si>
  <si>
    <t>Kingspan Kooltherm K5</t>
  </si>
  <si>
    <t>Rigid Phenolic Thermal Insulation Board Various Thickness PF-EN 13166-T1-DS(70,90)-CS(Y)100-Mu 2000 (max) with Glass Tissue Facer on both sides (KOOLTHERM K5 )</t>
  </si>
  <si>
    <t>Rigid Phenolic Thermal Insulation Board Various Thickness PF-EN 13166-T1-DS(70,90)-CS(Y)100-Mu 2000 (max) with Glass Tissue Facer and Composite Foil each side (KOOLTHERM K10 )</t>
  </si>
  <si>
    <t>Rigid Phenolic Thermal Insulation Board Various Thickness PF-EN 13166-T1-DS(70,90)-CS(Y)100- Mu 2000 (max) with  Composite Foil Facer on both sides (KOOLTHERM K15 )</t>
  </si>
  <si>
    <t>Arabian Fiberglass Insulation Co.-Plant 2</t>
  </si>
  <si>
    <t>13.199.01</t>
  </si>
  <si>
    <t>13.199.02</t>
  </si>
  <si>
    <t>13.199.03</t>
  </si>
  <si>
    <t>13.199.04</t>
  </si>
  <si>
    <t>13.199.05</t>
  </si>
  <si>
    <t>13.199.06</t>
  </si>
  <si>
    <t>13.199.07</t>
  </si>
  <si>
    <t>13.199.08</t>
  </si>
  <si>
    <t>AFICO</t>
  </si>
  <si>
    <t>CL18020580</t>
  </si>
  <si>
    <t>Glasswool Pipe Insulation without facing, T=13-100mm, I.D.=16-915mm, D=64-120 kg/m3 (for hot application only)</t>
  </si>
  <si>
    <t>Glasswool Pipe Insulation with ASJ facing, T=13-100mm, I.D.=16-915mm, D=64-120 kg/m3</t>
  </si>
  <si>
    <t>Glasswool Pipe Insulation with Aluglass facing, T=13-100mm, I.D.=16-915mm, D=64-120 kg/m3</t>
  </si>
  <si>
    <t>Glasswool Pipe Insulation with FRK facing, T=13-100mm, I.D.=16-915mm, D=64-120 kg/m3</t>
  </si>
  <si>
    <t>Ducts</t>
  </si>
  <si>
    <t>Glasswool Duct Wrap Insulation with AWF facing, T=25-150mm, D=24-56 kg/m3</t>
  </si>
  <si>
    <t>Glasswool Duct Wrap Insulation with FRK facing, T=25-150mm, D=24-56 kg/m3</t>
  </si>
  <si>
    <t>Glasswool Mechanical Board Insulation with FRK facing, T=25-120mm, D=24-120 kg/m3</t>
  </si>
  <si>
    <t>Glasswool Mechanical Board Insulation with Aluglass facing, T=25-120mm, D=24-120 kg/m3</t>
  </si>
  <si>
    <t>Alpha PF-Plus 20</t>
  </si>
  <si>
    <t>Pre-insulated Phenolic Foam Panels with embossed/non-embossed fiberglass reinforced aluminum foil facing on both sides, T=20mm</t>
  </si>
  <si>
    <t>Apcoflex Industries LLC</t>
  </si>
  <si>
    <t>13.110.02</t>
  </si>
  <si>
    <t>NS</t>
  </si>
  <si>
    <t>Chemically cross-linked closed cell polyolefin foam manufactured with reinforced aluminum foil facing and adhesive backing (various sizes)</t>
  </si>
  <si>
    <t>Chemically cross-linked closed cell polyolefin foam manufactured plain or without facing (various sizes)</t>
  </si>
  <si>
    <t>Armacell Middle East Company WLL</t>
  </si>
  <si>
    <t>13.112.02</t>
  </si>
  <si>
    <t>AP Armaflex &amp; AP Armaflex SA</t>
  </si>
  <si>
    <t>Elastomeric NBR Foam Insulation manufactured Un-faced, Aluminum Foil or Alu-Glass Facing (various sizes)</t>
  </si>
  <si>
    <t>CL19020680</t>
  </si>
  <si>
    <t>ARMALIGHT ALU</t>
  </si>
  <si>
    <t>Crosslinked XLPE Foam Insulation manufactured with Aluminum (Alupet) facing on one side and acrylic pressure sensitive adhesive backing on the other side</t>
  </si>
  <si>
    <t>13.027.01</t>
  </si>
  <si>
    <t>13.027.02</t>
  </si>
  <si>
    <t>13.027.03</t>
  </si>
  <si>
    <t>13.027.04</t>
  </si>
  <si>
    <t>Fujairah Rockwool</t>
  </si>
  <si>
    <t>CL18020629</t>
  </si>
  <si>
    <t>13.027.05</t>
  </si>
  <si>
    <t xml:space="preserve">Rockwool Slab/Board with Black Aluminum facing (SBXX and SBBX), T=25-200mm </t>
  </si>
  <si>
    <t xml:space="preserve">Rockwool Slab/Board with Aluminum facing (S2XX and S22X), T=25-200mm </t>
  </si>
  <si>
    <t>13.027.06</t>
  </si>
  <si>
    <t>13.027.07</t>
  </si>
  <si>
    <t>13.027.08</t>
  </si>
  <si>
    <t>Rockwool Blanket/Matress without facing (BXXX), T=25-200mm (for hot application only)</t>
  </si>
  <si>
    <t xml:space="preserve">Rockwool Blanket/Matress with Aluminum Foil facing (B2XX and B22X), T=25-200mm </t>
  </si>
  <si>
    <t xml:space="preserve">Rockwool Blanket/Matress with Wire mesh facing (B5XX, B55X, B6XX and B66X), T=25-200mm </t>
  </si>
  <si>
    <t>Rockwool Performed Pipe Section Unfaced (CXXX), T=25-120mm, I.D.=21-610mm</t>
  </si>
  <si>
    <t>Rockwool Performed Pipe Section with Aluminum Foil Facing (C2XX), T=25-120mm, I.D.=21-610mm</t>
  </si>
  <si>
    <t>Aerofoam &amp; Flexicell</t>
  </si>
  <si>
    <t>Physically cross-linked polyolefin (XLPE) foam with or without facing</t>
  </si>
  <si>
    <t>Insultherm Middle East LLC</t>
  </si>
  <si>
    <t>13.200.01</t>
  </si>
  <si>
    <t>13.200.02</t>
  </si>
  <si>
    <t>13.200.03</t>
  </si>
  <si>
    <t>13.200.04</t>
  </si>
  <si>
    <t>INSUTHERM UAE</t>
  </si>
  <si>
    <t>CL18020533</t>
  </si>
  <si>
    <t>XLPE foam  with aluminum foil facing or unfaced on one side and with or without self adhesive on other side</t>
  </si>
  <si>
    <t>Jiangyin W.T. Thermal Insulation Material Co. Ltd.</t>
  </si>
  <si>
    <t>13.201.01</t>
  </si>
  <si>
    <t>HAWA / PI / EASY / WT / SPECIALITE</t>
  </si>
  <si>
    <t>CL19020664</t>
  </si>
  <si>
    <t>13.201.02</t>
  </si>
  <si>
    <t>Phenolic Insulation Foam Panel with either Embossed Reinforced Aluminum Foil Facing or plain aluminum foil facing on both sides, T=20mm</t>
  </si>
  <si>
    <t>Phenolic Insulation Foam Panel with either Embossed Reinforced Aluminum Foil Facing or plain aluminum foil facing on both sides, T=30mm</t>
  </si>
  <si>
    <t>Kaiflex ST (Sheet) / Kaiflex ST s2 (Tubes) / Kaiflex ST Protect Alu-Net (Sheet/Tubes)</t>
  </si>
  <si>
    <t>06.199.01</t>
  </si>
  <si>
    <t>06.199.02</t>
  </si>
  <si>
    <t>06.199.03</t>
  </si>
  <si>
    <t>06.199.05</t>
  </si>
  <si>
    <t>06.199.06</t>
  </si>
  <si>
    <t>Mineral Fiber Blanket Thermal Insulation with foil reinforced kraft (FRF) facing, Type III, T=25-150 mm</t>
  </si>
  <si>
    <t>Afico Thermal Wrap Insulation (TWI)</t>
  </si>
  <si>
    <t xml:space="preserve">Mineral Fiber Blanket Thermal Insulation with aluminum foil facing, Type III, T=25-75 mm </t>
  </si>
  <si>
    <t>Mineral Fiber Blanket Thermal Insulation with foil reinforced kraft facing, Type III, T=25 mm</t>
  </si>
  <si>
    <t>Fujairah Rockwool Slabs (SXXX)</t>
  </si>
  <si>
    <t>Rockwool Board/Slab Thermal Insulation without facing, Type IB and Type II, T=25-200</t>
  </si>
  <si>
    <t>Rockwool Board/Slab Thermal Insulation with aluminum foil facing, Type IB and Type II, T=25-200</t>
  </si>
  <si>
    <t>Fujairah Rockwool Slabs (S2XX &amp; S22X)</t>
  </si>
  <si>
    <t>Fujairah Rockwool Slabs (SBXX &amp; SBBX)</t>
  </si>
  <si>
    <t>Rockwool Board/Slab Thermal Insulation with black aluminum foil facing, Type IB and Type II, T=25-200</t>
  </si>
  <si>
    <t>Fujairah Rockwool Board (SXXX)</t>
  </si>
  <si>
    <t>Fujairah Rockwool Slab (S2XX and S22X)</t>
  </si>
  <si>
    <t>Fujairah Rockwool Slab (SBXX and SBBX)</t>
  </si>
  <si>
    <t>Rockwool Board/Slab Thermal Insulation with Black Aluminum Foil facing T=25 - 200 mm</t>
  </si>
  <si>
    <t>Rockwool Blanket/Mattress Thermal Insulation without facing T=25 - 200 mm</t>
  </si>
  <si>
    <t>Fujairah Rockwool Blanket/Mattress (BXXX)</t>
  </si>
  <si>
    <t>Fujirah Rockwool Blanket/Mattress (B5XX, B55X, B6XX and B66X))</t>
  </si>
  <si>
    <t>Rockwool Blanket/Mattress Thermal Insulation with Aluminum foil facing T=25 - 200 mm</t>
  </si>
  <si>
    <t>Rockwool Blanket/Mattress Thermal Insulation with wire mesh facing T=25 - 200 mm</t>
  </si>
  <si>
    <t>Fujairah Rockwool Blanket/Mattress (B2XX and B22X))</t>
  </si>
  <si>
    <t>Fuajirah Rockwool Blanket/Mattress (B2XX and B22X))</t>
  </si>
  <si>
    <t>Kimmco-Isover Building Slabs (KBS)/KBS Advance/KBS Premium/KBS Supreme / KBS Ultra / KAFI / KAFI Ultra</t>
  </si>
  <si>
    <t>Mineral Fiber Block and Board Thermal Insulation without Facing, Type IA, T=13-100 mm</t>
  </si>
  <si>
    <t>Mineral Fiber Block and Board Thermal Insulation with Aluminum Foil Facing, Type IA, T=13-100 mm</t>
  </si>
  <si>
    <t>Mineral Fiber Block and Board Thermal Insulation with Aluminum Foil Facing, Type IB, T=13-100 mm</t>
  </si>
  <si>
    <t>Mineral Fiber Block and Board Thermal Insulation with Aluglass Facing, Type IB, T=25-100 mm</t>
  </si>
  <si>
    <t>Kimmco-Isover Building Slabs (KBS)/Self-Seal KDIP Premium/Self Seal KDIP Supreme/Self Seal KDIP Ultra/Self Seal KDI Premium/Self Seal KDI Supreme/Self Seal KDI Ultra</t>
  </si>
  <si>
    <t>Mineral Fiber Block and Board Thermal Insulation with Self-seal Aluglass Facing, Type IB, T=25-100 mm</t>
  </si>
  <si>
    <t>Mineral Fiber Block and Board Thermal Insulation with Aluminum Foil one side and Aluglass other side, Type IB, T=25-100 mm</t>
  </si>
  <si>
    <t>Kimmco-Isover Clean Liner (KCL)</t>
  </si>
  <si>
    <t>Mineral Fiber Block and Board Thermal Insulation with black woven glass fabric, Type IB, T=13-100 mm</t>
  </si>
  <si>
    <t>EcoBuild EBS Smart/EcoBuild EBS Smart Plus/EcoBuild EBS Advance/EcoBuild EBS Premium/EcoBuild EBS Supreme/EcoBuild EBS Ultra</t>
  </si>
  <si>
    <t>Mineral Fiber Block and Board Thermal Insulation with Aluglass Facing, Type IB, T=13-100 mm</t>
  </si>
  <si>
    <t>EcoBuild Clean Liner (ECL)</t>
  </si>
  <si>
    <t>Climaver neto U</t>
  </si>
  <si>
    <t>Mineral Fiber Block and Board Thermal Insulation with reinforced aluminum one side and black glass cloth other side, Type IA, T=25-40 mm</t>
  </si>
  <si>
    <t>Climaver Plus R U</t>
  </si>
  <si>
    <t>Mineral Fiber Block and Board Thermal Insulation with Reinforced Aluminum Foil both side, Type IA, T=25-40 mm</t>
  </si>
  <si>
    <t>Kimmco-Isover Safe-Façade (KSF)/KSF Premium/KSF Supreme/KSF Supreme Plus/KSF Ultra</t>
  </si>
  <si>
    <t>Mineral Fiber Block and Board Thermal Insulation with Aluminum Foil both side facing, Type IA, T=25-120 mm</t>
  </si>
  <si>
    <t>06.037.11</t>
  </si>
  <si>
    <t>06.037.14</t>
  </si>
  <si>
    <t>Kimmco-Isover Building Rolls (KBR)/KBR Smart/KBR Smart Plus/KBR Advance/KBR Premium/KBR Ultra</t>
  </si>
  <si>
    <t>Mineral Fiber Blanket Thermal Insulation without Facing, Type I, T=25-150 mm</t>
  </si>
  <si>
    <t>Mineral Fiber Blanket Thermal Insulation without Facing, Type II, T=25-150 mm</t>
  </si>
  <si>
    <t>Mineral Fiber Blanket Thermal Insulation without Facing, Type III, T=25-150 mm</t>
  </si>
  <si>
    <t>Mineral Fiber Blanket Thermal Insulation with Aluminum Foil Facing, Type I, T=25-150 mm</t>
  </si>
  <si>
    <t>Mineral Fiber Blanket Thermal Insulation with Aluglass Facing, Type III, T=25-150 mm</t>
  </si>
  <si>
    <t>06.037.15</t>
  </si>
  <si>
    <t>06.037.16</t>
  </si>
  <si>
    <t>06.037.17</t>
  </si>
  <si>
    <t>06.037.18</t>
  </si>
  <si>
    <t>06.037.19</t>
  </si>
  <si>
    <t>06.037.20</t>
  </si>
  <si>
    <t>06.037.21</t>
  </si>
  <si>
    <t>Mineral Fiber Blanket Thermal Insulation with Black Glass Fabric Facing, Type III, T=13-100 mm</t>
  </si>
  <si>
    <t>Isover Eco Acoustic Partition Roll</t>
  </si>
  <si>
    <t>06.037.22</t>
  </si>
  <si>
    <t>06.037.23</t>
  </si>
  <si>
    <t>06.037.24</t>
  </si>
  <si>
    <t>06.037.25</t>
  </si>
  <si>
    <t>06.037.26</t>
  </si>
  <si>
    <t>06.037.27</t>
  </si>
  <si>
    <t>06.037.28</t>
  </si>
  <si>
    <t>06.037.29</t>
  </si>
  <si>
    <t>Knauf Exeed (Yellowish) / Knauf Exeed with Ecose (Brownish)</t>
  </si>
  <si>
    <t>Mineral Fiber (Glasswool) Board without facing,T=15-150 mm</t>
  </si>
  <si>
    <t>Mineral Fiber (Glasswool) Board with FSK (Foil Scrim Kraft) Facing,T=15-150 mm</t>
  </si>
  <si>
    <t>Mineral Fiber (Glasswool) Board with WGF (Woven Glass Fiber) Facing,T=15-150 mm</t>
  </si>
  <si>
    <t>Mineral Fiber (Glasswool) Board with FS (Aluminum Foil Scrim) Facing,T=20-150 mm</t>
  </si>
  <si>
    <t>Mineral Fiber (Glasswool) Blanket/Mattress without facing,T=13-300 mm</t>
  </si>
  <si>
    <t>Mineral Fiber (Glasswool) Blanket/Mattress FSK (Foil Scrim Kraft)  facing, T=13-300 mm</t>
  </si>
  <si>
    <t>Mineral Fiber (Glasswool) Blanket/Mattress WGF (Woven Glass Fiber) facing, T=13-300 mm</t>
  </si>
  <si>
    <t>Mineral Fiber (Glasswool)Blanket/Mattress WMP facing, T=13-300 mm</t>
  </si>
  <si>
    <t>Mineral Fiber (Glasswool) Blanket/Mattress WMP-SK Single Side Facing, T=13-300 mm</t>
  </si>
  <si>
    <t>Rockwool Slab/Board without facing T=11-200 mm MW-EN13162-T5-DS(70,90)-CS(0.5)-MUi2.0</t>
  </si>
  <si>
    <t>Rockwool Slab/Board without facing T=18-200 mm MW-EN13162-T5-DS(70,90)-WS1-MUi2.0</t>
  </si>
  <si>
    <t>Rockwool Slab/Board without facing T=18-150 mm MW-EN13162-T5-DS(70,90)-WS1-MUi2.0</t>
  </si>
  <si>
    <t>Rockwool Slab/Board without facing T=10-240 mm MW-EN13162-T5-DS(70,90)-WS1-MUi2.0</t>
  </si>
  <si>
    <t>Pittsburgh Corning Europe NV/SA</t>
  </si>
  <si>
    <t>Cellular Glass Thermal Insulation Slab, T=40-200 mm, CG-EN13167-PL(P)1.5-DS(70,90)-CS(Y)600-BS450-TR150-WS-WL(P)-MU</t>
  </si>
  <si>
    <t>Cellular Glass Thermal Insulation Slab, T=40-200 mm, CG-EN13167-PL(P)1-DS(70,90)-CS(Y)900-BS500-TR200-WS-WL(P)-MU</t>
  </si>
  <si>
    <t>Cellular Glass Thermal Insulation Slab, T=40-180 mm, CG-EN13167-PL(P)1-DS(70,90)-CS(Y)1600-BS550-TR200-WS-WL(P)-MU</t>
  </si>
  <si>
    <t>Cellular Glass Thermal Insulation Slab, T=40-180 mm, CG-EN13167-PL(P) -DS(70,90)-CS(Y)400-BS-TR100-WS-WL(P)-MU</t>
  </si>
  <si>
    <t>Cellular Glass Thermal Insulation Board, T=50-200 mm, CG-EN13167-PL(P)1.5-DS(70,90)-CS(Y)500-BS450-TR150-WS-WL(P)-C225/50-MU</t>
  </si>
  <si>
    <t>Cool 'n' Comfort RL 940</t>
  </si>
  <si>
    <t>Rock Mineral Wool Roll Thermal Insulation with Aluminum Foil Facing on one side, T=30-150mm, MW - EN13162 – T4 - DS (70,90) WS1</t>
  </si>
  <si>
    <t>Rock Mineral Wool Roll Thermal Insulation, T=60, 100, 150 &amp; 180mm, MW - EN13162 – T1 - DS (70,90) WS1 – µ 2.0</t>
  </si>
  <si>
    <t>Rock Mineral Fiber Wool Slabs/Board Thermal Insulation, T=18-200mm, MW-EN13162-T4- DS (70,90) WS1- CS(0.5) - µ 2.0</t>
  </si>
  <si>
    <t>Cool 'n' Comfort SL (SL 920 / SL 930 / SL 940)</t>
  </si>
  <si>
    <t>Rock Mineral Fiber Wool Slabs/Board Thermal Insulation with Aluminum Foil Facing on One Side &amp; Without Facing, T=25-200mm, MW - EN13162 – T4 – WS 0.5</t>
  </si>
  <si>
    <t>Cool 'n' Comfort SL (SL 950 / SL 960)</t>
  </si>
  <si>
    <t>Thermalrock (S40/S50/S60)</t>
  </si>
  <si>
    <t>Rock Mineral Fiber Wool Slabs/Board Thermal Insulation without Facing, T=25-200mm, MW-EN13162-T4 - WS1- CS(1)</t>
  </si>
  <si>
    <t>Thermalrock (S80/S90/S100/S120/S140))</t>
  </si>
  <si>
    <t>Conrock (S10/Sa12.5/S15)</t>
  </si>
  <si>
    <t>Rock Mineral Fiber Wool Slabs/Board Thermal Insulation without Facing, T=25-200mm, MW - EN13162 – T4 – DS (70,90) - WS 1 – CS(10)</t>
  </si>
  <si>
    <t>Lamrock 06 &amp; Lamrock 08</t>
  </si>
  <si>
    <t>Rock Mineral Fiber Wool Slabs/Board Thermal Insulation without Facing, T=25-200mm, MW - EN13162 – T4 – WS 1 – CS(15)</t>
  </si>
  <si>
    <t>Lamrock 106 / Lamrock 12.5 / Lamrock 15</t>
  </si>
  <si>
    <t>Rock Mineral Fiber Wool Slabs/Board Thermal Insulation without Facing, T=25-200mm, MW - EN13162 – T4 – WS 1 – CS(40)</t>
  </si>
  <si>
    <t>Hardrock 60</t>
  </si>
  <si>
    <t>Rock Mineral Fiber Wool Slabs/Board Thermal Insulation without Facing, T=25-200mm, MW - EN13162 – T4 – DS (70,90) - WS 0.5 – CS(30)</t>
  </si>
  <si>
    <t>Hardrock 80</t>
  </si>
  <si>
    <t>Rock Mineral Fiber Wool Slabs/Board Thermal Insulation without Facing, T=25-200mm, MW - EN13162 – T4 – DS (70,90) - WS 0.5 – CS(50)</t>
  </si>
  <si>
    <t>Safe 'n' Silent Pro (330/331)</t>
  </si>
  <si>
    <t>Safe 'n' Silent Pro 350</t>
  </si>
  <si>
    <t>Rock Mineral Fiber Wool Slabs/Board Thermal Insulation without Facing, T=25-200mm, MW - EN13162 – T4 – DS (70,90) - WS 0.5</t>
  </si>
  <si>
    <t>Rock Mineral Fiber Wool Slabs/Board Thermal Insulation without Facing, T=25-200mm, MW - EN13162 – T4 – DS (70,90) - WS 1</t>
  </si>
  <si>
    <t>Safe 'n' Silent Pro (370/380)</t>
  </si>
  <si>
    <t>Rock Mineral Fiber Wool Slabs/Board Thermal Insulation without Facing, T=25-200mm, MW - EN13162 – T4 – DS (70,90)  WS 0.5</t>
  </si>
  <si>
    <t>Saudi International Insulation Manufacturing Co. KSA (SIIMCO)</t>
  </si>
  <si>
    <t>Stone Mineral Wool Comfort Slab/board without facing (Thickness= 30 - 220 mm) Densiy (30-59), MW – EN 13162 – T4 – DS(70,90) – CS(0.5) – MU1</t>
  </si>
  <si>
    <t>Stone Mineral Wool Comfort Slab/board without facing (Thickness= 30 - 220 mm) Densiy (60-69),MW – EN 13162 – T4 – DS(70,90) – CS(5) – MU1</t>
  </si>
  <si>
    <t>Stone Mineral Wool Comfort Slab/board without facing (Thickness= 30 - 220 mm) Densiy (70-79), MW – EN 13162 – T4 – DS(70,90) – CS(5) – MU1</t>
  </si>
  <si>
    <t>Stone Mineral Wool Comfort Slab/board without facing (Thickness= 30 - 220 mm) Densiy (80-89), MW – EN 13162 – T4 – DS(70,90) – CS(10) – MU1</t>
  </si>
  <si>
    <t>Stone Mineral Wool Comfort Slab/board without facing (Thickness= 30 - 220 mm) Densiy (90-99), MW – EN 13162 – T4 – DS(70,90) – CS(10) – MU1</t>
  </si>
  <si>
    <t xml:space="preserve">Stone Mineral Wool Comfort Slab/board without facing (Thickness= 30 - 220 mm) Densiy (100-200), MW – EN 13162 – T4 – DS(70,90) – CS(15) – MU1 </t>
  </si>
  <si>
    <t>Stone Mineral Wool Comfort Slab/board with Aluminum Foil Scrim facing (Thickness= 30 - 220 mm) Densiy (30-59), MW – EN 13162 – T4 – DS(70,90) – CS(0.5) – Z3</t>
  </si>
  <si>
    <t>Stone Mineral Wool Comfort Slab/board with Aluminum Foil Scrim facing (Thickness= 30 - 220 mm) Densiy (60-69), MW – EN 13162 – T4 – DS(70,90) – CS(5) – Z3</t>
  </si>
  <si>
    <t>Stone Mineral Wool Comfort Slab/board with Aluminum Foil Scrim facing (Thickness= 30 - 220 mm) Densiy (70-79), MW – EN 13162 – T4 – DS(70,90) – CS(5) – Z3</t>
  </si>
  <si>
    <t>Stone Mineral Wool Comfort Slab/board with Aluminum Foil Scrim facing (Thickness= 30 - 220 mm) Densiy (80-89), MW – EN 13162 – T4 – DS(70,90) – CS(10) – Z3</t>
  </si>
  <si>
    <t>Stone Mineral Wool Comfort Slab/board with Aluminum Foil Scrim facing (Thickness= 30 - 220 mm) Densiy (90-99), MW – EN 13162 – T4 – DS(70,90) – CS(10) – Z3</t>
  </si>
  <si>
    <t>Stone Mineral Wool Comfort Slab/board with Aluminum Foil Scrim facing (Thickness= 30 - 220 mm) Densiy (100-200), MW – EN 13162 – T4 – DS(70,90) – CS(15) – Z3</t>
  </si>
  <si>
    <t>Stone Mineral Wool Comfort Roll/Blanket with Aluminum Foil Scrim facing (Thickness= 30 - 100 mm) Densiy (30-59), MW – EN 13162 – T4 – DS(70,90) – CS(0.5) – Z1</t>
  </si>
  <si>
    <t>Stone Mineral Wool Comfort Roll/Blanket with Aluminum Foil Scrim facing (Thickness= 30 - 100 mm) Densiy (60-69), MW – EN 13162 – T4 – DS(70,90) – CS(5) – Z1</t>
  </si>
  <si>
    <t>Stone Mineral Wool Comfort Roll/Blanket with Aluminum Foil Scrim facing (Thickness= 30 - 100 mm) Densiy (70-79), MW – EN 13162 – T4 – DS(70,90) – CS(5) – Z1</t>
  </si>
  <si>
    <t>Stone Mineral Wool Comfort Roll/Blanket with Aluminum Foil Scrim facing (Thickness= 30 - 100 mm) Densiy (80-89), MW – EN 13162 – T4 – DS(70,90) – CS(10) – Z1</t>
  </si>
  <si>
    <t>Stone Mineral Wool Comfort Roll/Blanket with Aluminum Foil Scrim facing (Thickness= 30 - 100 mm) Densiy (90-100), MW – EN 13162 – T4 – DS(70,90) – CS(10) – Z1</t>
  </si>
  <si>
    <t>06.154.03</t>
  </si>
  <si>
    <t>06.154.04</t>
  </si>
  <si>
    <t>06.154.05</t>
  </si>
  <si>
    <t>06.154.06</t>
  </si>
  <si>
    <t>06.154.07</t>
  </si>
  <si>
    <t>06.154.08</t>
  </si>
  <si>
    <t>06.154.09</t>
  </si>
  <si>
    <t>06.154.10</t>
  </si>
  <si>
    <t>06.154.11</t>
  </si>
  <si>
    <t>06.154.12</t>
  </si>
  <si>
    <t>06.154.13</t>
  </si>
  <si>
    <t>06.154.14</t>
  </si>
  <si>
    <t>06.154.15</t>
  </si>
  <si>
    <t>Phoenix</t>
  </si>
  <si>
    <t>Phoenix NP20</t>
  </si>
  <si>
    <t>Thermo Block Hollow Normal Weight (Sandwich), 396x198x200, 60mm insert</t>
  </si>
  <si>
    <t>Thermo Block Hollow Normal Weight (Sandwich), 396x248x200, 60mm insert</t>
  </si>
  <si>
    <t>Thermo Block Hollow Normal Weight (Sandwich), 396x298x200, 60mm insert</t>
  </si>
  <si>
    <t>Thermo Block Hollow Light Weight (Sandwich), 396x198x200, 60mm insert</t>
  </si>
  <si>
    <t>Thermo Block Hollow Light Weight (Sandwich), 396x248x200, 60mm insert</t>
  </si>
  <si>
    <t>Thermo Block Hollow Light Weight (Sandwich), 396x298x200, 60mm insert</t>
  </si>
  <si>
    <t>Thermo Block Solid Normal Weight (Sandwich), 396x198x200, 60mm insert</t>
  </si>
  <si>
    <t>Thermo Block Solid Normal Weight (Sandwich), 396x248x200, 60mm insert</t>
  </si>
  <si>
    <t>Thermo Block Solid Normal Weight (Sandwich), 396x298x200, 60mm insert</t>
  </si>
  <si>
    <t>Thermo Block Solid Light Weight (Sandwich), 396x198x200, 60mm insert</t>
  </si>
  <si>
    <t>Thermo Block Solid Light Weight (Sandwich), 396x248x200, 60mm insert</t>
  </si>
  <si>
    <t>Thermo Block Solid Light Weight (Sandwich), 396x298x200, 60mm insert</t>
  </si>
  <si>
    <t>Thermo Block Solid Normal Weight (Sandwich), 396x248x200, 110mm insert</t>
  </si>
  <si>
    <t>Thermo Block Solid Normal Weight (Sandwich), 396x298x200, 160mm insert</t>
  </si>
  <si>
    <t>Thermo Block Solid Light Weight (Sandwich), 396x248x200, 110mm insert</t>
  </si>
  <si>
    <t>Thermo Block Solid Light Weight (Sandwich), 396x298x200, 160mm insert</t>
  </si>
  <si>
    <t>Thermo Block Normal Weight (Sandwich) 400x200x200, 60mm insert</t>
  </si>
  <si>
    <t>Thermo Block Normal Weight (Sandwich) 400x250x200, 60mm insert</t>
  </si>
  <si>
    <t>Thermo Block Normal Weight (Sandwich) 400x300x200, 60mm insert</t>
  </si>
  <si>
    <t>Thermo Block Light Weight (Sandwich) 400x200x200, 60mm insert</t>
  </si>
  <si>
    <t>Thermo Block Light Weight (Sandwich) 400x250x200, 60mm insert</t>
  </si>
  <si>
    <t>Thermo Block Light Weight (Sandwich) 400x300x200, 60mm insert</t>
  </si>
  <si>
    <t xml:space="preserve">Al Ghurair </t>
  </si>
  <si>
    <t>Al Ghurair</t>
  </si>
  <si>
    <t>Thermoblock Hollow Normal Weight (Sandwich) 400x200x200, 60mm insert</t>
  </si>
  <si>
    <t>Thermoblock Hollow Normal Weight (Sandwich) 400x250x200, 60mm insert</t>
  </si>
  <si>
    <t>Thermoblock Hollow Normal Weight (Sandwich) 400x300x200, 60mm insert</t>
  </si>
  <si>
    <t>Thermoblock Hollow Normal Weight (Sandwich) 400x250x200, 110mm insert</t>
  </si>
  <si>
    <t>Thermoblock Hollow Normal Weight (Sandwich) 400x200x200, 60mm insert (OS)</t>
  </si>
  <si>
    <t>Thermoblock Hollow Normal Weight (Sandwich) 400x250x200, 60mm insert (OS)</t>
  </si>
  <si>
    <t>Thermoblock Hollow Normal Weight (Sandwich) 400x300x200, 60mm insert (OS)</t>
  </si>
  <si>
    <t>Thermoblock Hollow Normal Weight (Sandwich) 400x250x200, 110mm insert (OS)</t>
  </si>
  <si>
    <t>Thermo Block Hollow Normal Weight , 400x200x200, 60mm insert</t>
  </si>
  <si>
    <t>Thermo Block Hollow Normal Weight , 400x250x200, 60mm insert</t>
  </si>
  <si>
    <t>Thermo Block Hollow Normal Weight , 400x300x200, 60mm insert</t>
  </si>
  <si>
    <t>Al Serkal &amp; Assarain</t>
  </si>
  <si>
    <t>Thermo Block Normal Weight Thin Cavities (Sandwich), 400x200x200, 60mm insert</t>
  </si>
  <si>
    <t>Thermo Block Normal Weight Thin Cavities (Sandwich), 400x250x200, 60mm insert</t>
  </si>
  <si>
    <t>Thermo Block Normal Weight Thin Cavities (Sandwich), 400x300x200, 60mm insert</t>
  </si>
  <si>
    <t>Thermo Block Hollow Normal Weight (Sandwich), 400x250x200, 60mm insert</t>
  </si>
  <si>
    <t>Thermo Block Hollow Normal Weight (Sandwich), 400x300x200, 60mm insert</t>
  </si>
  <si>
    <t>Thermo Block Hollow Normal Weight (Sandwich), 400x250x200, 110mm insert</t>
  </si>
  <si>
    <t>Ducon</t>
  </si>
  <si>
    <t>Thermo Block Thin Cavities Normal Weight Thin Cavities (Sandwich), 400x200x200, 60mm insert</t>
  </si>
  <si>
    <t>Thermo Block Thin Cavities Normal Weight Thin Cavities (Sandwich), 400x250x200, 60mm insert</t>
  </si>
  <si>
    <t>Thermo Block Thin Cavities Normal Weight Thin Cavities (Sandwich), 400x300x200, 60mm insert</t>
  </si>
  <si>
    <t>Thermo Block Thin Cavities Normal Weight Thin Cavities (Sandwich), 400x250x200, 110mm insert</t>
  </si>
  <si>
    <t>Thermo Block Hollow Normal Weight (Sandwich), 400x200x200, 60mm insert</t>
  </si>
  <si>
    <t>Thermo Block Solid Normal Weight (Sandwich), 400x200x200, 60mm insert</t>
  </si>
  <si>
    <t>Thermo Block Solid Normal Weight (Sandwich), 400x250x200, 60mm insert</t>
  </si>
  <si>
    <t>Thermo Block Solid Normal Weight (Sandwich), 400x300x200, 60mm insert</t>
  </si>
  <si>
    <t>Thermo Block Solid Normal Weight (Sandwich), 400x250x200, 110mm insert</t>
  </si>
  <si>
    <t>Thermo Block Solid Normal Weight (Sandwich), 400x300x200, 160mm insert</t>
  </si>
  <si>
    <t>Thermo Block Hollow Lightweight Weight (Sandwich), 400x200x200, 60mm insert</t>
  </si>
  <si>
    <t>Thermo Block Hollow Lightweight Weight (Sandwich), 400x250x200, 60mm insert</t>
  </si>
  <si>
    <t>Thermo Block Hollow Lightweight Weight (Sandwich), 400x300x200, 60mm insert</t>
  </si>
  <si>
    <t>Thermo Block Hollow Lightweight Weight (Sandwich), 400x250x200, 110mm insert</t>
  </si>
  <si>
    <t>Thermo Block Hollow Lightweight Weight (Sandwich), 400x300x200, 160mm insert</t>
  </si>
  <si>
    <t>CL18020621</t>
  </si>
  <si>
    <t>Gulf Toub LLC</t>
  </si>
  <si>
    <t>04.202.01</t>
  </si>
  <si>
    <t>Gulf Toub</t>
  </si>
  <si>
    <t>Thermo Block Normal Weight Thin Cavities (Sandwich), 400x250x200, 110mm insert</t>
  </si>
  <si>
    <t>CL18020637</t>
  </si>
  <si>
    <t>Thermo Block Normal Weight (Sandwich), 400x200x200, 60mm insert</t>
  </si>
  <si>
    <t>Thermo Block Normal Weight (Sandwich), 400x250x200, 60mm insert</t>
  </si>
  <si>
    <t>Thermo Block Normal Weight (Sandwich), 400x150x200, 60mm insert</t>
  </si>
  <si>
    <t>Thermo Block Normal Weight (Sandwich), 400x300x200, 60mm insert</t>
  </si>
  <si>
    <t>Hussain Mohd. Abbas Concrete Products LLC</t>
  </si>
  <si>
    <t>Thermo Block Hollow Normal Weight (Sandwich), 400x350x200, 75mm insert</t>
  </si>
  <si>
    <t>Thermo Block Hollow Normal Weight (Sandwich), 400x300x200, 160mm insert</t>
  </si>
  <si>
    <t>Thermo Block Hollow Light Weight (Sandwich), 400x200x200, 60mm insert</t>
  </si>
  <si>
    <t>Thermo Block Hollow Light Weight (Sandwich), 400x250x200, 60mm insert</t>
  </si>
  <si>
    <t>Thermo Block Hollow Light Weight (Sandwich), 400x300x200, 60mm insert</t>
  </si>
  <si>
    <t>Thermo Block Hollow Light Weight (Sandwich), 400x350x200, 75mm insert</t>
  </si>
  <si>
    <t>Thermo Block Hollow Light Weight (Sandwich), 400x250x200, 110mm insert</t>
  </si>
  <si>
    <t>Thermo Block Hollow Light Weight (Sandwich), 400x300x200, 160mm insert</t>
  </si>
  <si>
    <t>Mansoor Concrete Block Industry LLC (MACON)</t>
  </si>
  <si>
    <t>MaCon</t>
  </si>
  <si>
    <t xml:space="preserve">MaCon </t>
  </si>
  <si>
    <t>Thermo Block Solid Normal Weight (Sandwich), 400x150x200, 60mm insert</t>
  </si>
  <si>
    <t>CL20020758</t>
  </si>
  <si>
    <t>Thermo Block with Thin Cavity Normal Weight (Sandwich), 400x200x200, 60mm insert</t>
  </si>
  <si>
    <t>Thermo Block Solid Normal Weight (Sandwich), 400x300x200, 110 mm insert</t>
  </si>
  <si>
    <t>Thermo Block Solid Normal Weight (Sandwich), 400x300x200, 160 mm insert</t>
  </si>
  <si>
    <t>Thermo Block with Thin Cavity Light Weight (Sandwich), 400x200x200, 60mm insert</t>
  </si>
  <si>
    <t>CL21020785</t>
  </si>
  <si>
    <t xml:space="preserve">Transgulf </t>
  </si>
  <si>
    <t>Thermo Block Normal Weight (Sandwich), 400x300x200, 75mm insert</t>
  </si>
  <si>
    <t>Thermo Block Normal Weight (Sandwich), 400x300x200, 110mm insert</t>
  </si>
  <si>
    <t>Thermo Block Normal Weight (Sandwich), 400x300x200, 160mm insert</t>
  </si>
  <si>
    <t>Unimix Block Industry LLC (Branch)</t>
  </si>
  <si>
    <t>Smart Roof Insulation Contracting</t>
  </si>
  <si>
    <t>Smart Roof</t>
  </si>
  <si>
    <t>CL23020823</t>
  </si>
  <si>
    <t>07-204-01</t>
  </si>
  <si>
    <t>EMI</t>
  </si>
  <si>
    <t>Polyisocyanurate (PIR)  Insulation Foam, T= 25-100 mm, PIR - EN 13165 – T1 - DS(70,90)1 - CS(10/Y)100 – MU(µ) 25-500</t>
  </si>
  <si>
    <t>CL23020821</t>
  </si>
  <si>
    <t>Eastern Metal Industries - Sole Proprietorship LLC</t>
  </si>
  <si>
    <t>10.204.01</t>
  </si>
  <si>
    <t>Polyurethane (PUR) Insulation Foam, T= 20 mm min., PUR - EN 13165 - T3 - DS(TH)1 - CS(10/Y)100 – MU 5-10</t>
  </si>
  <si>
    <t>Polyurethane (PUR) Insulation Foam, T= 25-100 mm, PUR - EN 13165 – T1 - DS(70,90)1 - CS(10/Y)100 – MU(µ) 25-500</t>
  </si>
  <si>
    <t>Rockwool Slab/Board without facing (SXXX), T=25-200mm (for hot application only)</t>
  </si>
  <si>
    <t>NBR Flexible Closed-Cell Elastomeric Foam Thermal Insulation (without of with various facing)</t>
  </si>
  <si>
    <t>Phenolic Insulation Foam Panel with Embossed Aluminum Foil Facing on both sides, T=20mm &amp; 30mm</t>
  </si>
  <si>
    <t>Phenolic Insulation Foam Sheet with Reinforced Aluminum Foil Facing on either one side or both sides, T=10-150mm</t>
  </si>
  <si>
    <t>Phenolic Insulation Foam Pipe with Reinforced Aluminum Foil Facing on either one side or both sides, T=10-150mm, ID=10-2000mm</t>
  </si>
  <si>
    <t>INSUTHERM POLYOLEFIN (XLPE)</t>
  </si>
  <si>
    <t>Elastomeric NBR Foam for Pipe &amp; Duct Insulation</t>
  </si>
  <si>
    <t>K-Flex &amp; K-Flex Aluglass (ST, ST-SA, LS, LS-SA), K-Flex R42 SA, K-Flex Titan, K-Flex Al-Clad</t>
  </si>
  <si>
    <t>13.108.03</t>
  </si>
  <si>
    <t>13.108.04</t>
  </si>
  <si>
    <t>K-Flex (K Foam)</t>
  </si>
  <si>
    <t>K-Flex (K Protect)</t>
  </si>
  <si>
    <t xml:space="preserve">XLPE cross-linked polyolefin foam with aluminum foil and self adhesive backing </t>
  </si>
  <si>
    <t>XLPE cross-linked polyolefin foam without facing and self adhesive backing</t>
  </si>
  <si>
    <t>13.108.05</t>
  </si>
  <si>
    <t>13.037.01</t>
  </si>
  <si>
    <t>13.037.02</t>
  </si>
  <si>
    <t>13.037.03</t>
  </si>
  <si>
    <t>13.037.04</t>
  </si>
  <si>
    <t>13.037.05</t>
  </si>
  <si>
    <t>13.037.06</t>
  </si>
  <si>
    <t>13.037.07</t>
  </si>
  <si>
    <t>13.037.08</t>
  </si>
  <si>
    <t>Duct Insulation (KDI)</t>
  </si>
  <si>
    <t>CL18020604</t>
  </si>
  <si>
    <t xml:space="preserve">Eco Build Duct Insulation (EDI) </t>
  </si>
  <si>
    <t>Duct Insulation with aluminum foil facing on one side, T=25-100mm</t>
  </si>
  <si>
    <t>Duct Insulaton Plus (KDIP)</t>
  </si>
  <si>
    <t>Duct Insulation with Alu-glass facing on one side, T=25-100mm</t>
  </si>
  <si>
    <t xml:space="preserve">Duct Insulation Plus
(KDIP) with Self-seal
</t>
  </si>
  <si>
    <t>Duct Insulation with Self-seal Alu-glass facing with on one side and adhesive tape on other side, T=25-100mm</t>
  </si>
  <si>
    <t>CLIMAVER neto U</t>
  </si>
  <si>
    <t>Duct board insulation materials with aluminum foil facing one side and black glass cloth on other side, T=25-40mm</t>
  </si>
  <si>
    <t>Duct board insulation materials with aluminum foil facing on both sides, T=25-40mm</t>
  </si>
  <si>
    <t>Rigid Pipe Covering (K450)</t>
  </si>
  <si>
    <t xml:space="preserve">Pipe Insulation with aluminum foil facing on one side, T=15-100mm, ID=15-900mm </t>
  </si>
  <si>
    <t xml:space="preserve">Rigid Pipe Covering </t>
  </si>
  <si>
    <t>(K450 Plus)</t>
  </si>
  <si>
    <t>Pipe Insulation with Alu-glass facing on one side, T=15-100mm, ID=15-900mm</t>
  </si>
  <si>
    <t>13.135.02</t>
  </si>
  <si>
    <t>13.135.03</t>
  </si>
  <si>
    <t>PalDuct</t>
  </si>
  <si>
    <t>Kingspan PalDuct Phenolic Insulation Panel manufactured with Reinforced Aluminum Foil with Glass Scrim Facing or Aluminum Foil, T=20mm &amp; 30mm</t>
  </si>
  <si>
    <t xml:space="preserve">KDuct Pre-Clad Duct Insulation Systems  </t>
  </si>
  <si>
    <t>KDuct is a thermoset fibre-free closed cell foil faced phenolic insulation with a 0.76mm outer composite laminate facing, T=32mm</t>
  </si>
  <si>
    <t>Phenolic Insulation Foam Panel with Silver Aluminum Foil Facing on one side and either Silver or Black aluminum foil facing on the other side, T=20-45mm</t>
  </si>
  <si>
    <t xml:space="preserve">Kingspan Koolduct </t>
  </si>
  <si>
    <t>13.194.02</t>
  </si>
  <si>
    <t>Phenolic Insulation Foam Panel with aluminum foil facing on both sides, T=20-45mm</t>
  </si>
  <si>
    <t>13.079.01</t>
  </si>
  <si>
    <t>16-24</t>
  </si>
  <si>
    <t>CL18020632</t>
  </si>
  <si>
    <t>13.079.02</t>
  </si>
  <si>
    <t>Knauf Insulation (Yellowish) &amp; Knauf Insulation with ECOSE Technology (Brownish)</t>
  </si>
  <si>
    <t>25-32</t>
  </si>
  <si>
    <t>33-64</t>
  </si>
  <si>
    <t>65-120</t>
  </si>
  <si>
    <t>13.079.03</t>
  </si>
  <si>
    <t>13.079.04</t>
  </si>
  <si>
    <t>Mineral Wool (Glass wool) Board Without Facing, T=15-150mm (for HOT applications only)</t>
  </si>
  <si>
    <t>Mineral Wool (Glass wool) Board with FSK (Foil Scrim Kraft) Facing, T=15-150mm</t>
  </si>
  <si>
    <t xml:space="preserve">Mineral Wool (Glass wool) Board with FSK (Foil Scrim Kraft) Facing, T=15-150mm </t>
  </si>
  <si>
    <t>13.079.05</t>
  </si>
  <si>
    <t>13.079.06</t>
  </si>
  <si>
    <t>13.079.07</t>
  </si>
  <si>
    <t>13.079.08</t>
  </si>
  <si>
    <t>Mineral Wool (Glass wool) Board with WGF (Woven Glass Fiber) Facing, T=15-150mm (for HOT applications only)</t>
  </si>
  <si>
    <t>Mineral Wool (Glass wool) Board with FS (Aluminum Foil Scrim) Facing, T=20-150mm</t>
  </si>
  <si>
    <t>13.079.09</t>
  </si>
  <si>
    <t>13.079.10</t>
  </si>
  <si>
    <t>13.079.11</t>
  </si>
  <si>
    <t>13.079.12</t>
  </si>
  <si>
    <t>13.079.13</t>
  </si>
  <si>
    <t>13.079.14</t>
  </si>
  <si>
    <t>13.079.15</t>
  </si>
  <si>
    <t>13.079.16</t>
  </si>
  <si>
    <t>13.079.17</t>
  </si>
  <si>
    <t>13.079.18</t>
  </si>
  <si>
    <t>13.079.19</t>
  </si>
  <si>
    <t>13.079.20</t>
  </si>
  <si>
    <t>13.079.21</t>
  </si>
  <si>
    <t>13.079.22</t>
  </si>
  <si>
    <t>13.079.23</t>
  </si>
  <si>
    <t>13.079.24</t>
  </si>
  <si>
    <t>13.079.25</t>
  </si>
  <si>
    <t>Mineral Wool (Glass wool) Board with Aluglass Facing, T=20-150mm</t>
  </si>
  <si>
    <t>Mineral Wool (Glass wool) Board with Aluglass-FR Facing, T=20-150mm</t>
  </si>
  <si>
    <t>Mineral Wool (Glass wool) Blanket/Matress without Facing, T=15-300mm</t>
  </si>
  <si>
    <t>13.079.26</t>
  </si>
  <si>
    <t>13.079.27</t>
  </si>
  <si>
    <t>10 to 16</t>
  </si>
  <si>
    <t>17 to 24</t>
  </si>
  <si>
    <t>25 to 48</t>
  </si>
  <si>
    <t>13.079.28</t>
  </si>
  <si>
    <t>13.079.29</t>
  </si>
  <si>
    <t>13.079.30</t>
  </si>
  <si>
    <t>Mineral Wool (Glass wool) Blanket/Matress with Aluglass Facing, T=15-300mm</t>
  </si>
  <si>
    <t>13.079.31</t>
  </si>
  <si>
    <t>13.079.32</t>
  </si>
  <si>
    <t>13.079.33</t>
  </si>
  <si>
    <t>Mineral Wool (Glass wool) Blanket/Matress with FSK (Foil Scrim Kraft) Facing, T=15-300mm</t>
  </si>
  <si>
    <t>13.079.34</t>
  </si>
  <si>
    <t>13.079.35</t>
  </si>
  <si>
    <t>13.079.36</t>
  </si>
  <si>
    <t>Mineral Wool (Glass wool) Blanket/Matress with WGF (Woven Glass Fiber)  Facing, T=15-300mm</t>
  </si>
  <si>
    <t>13.079.37</t>
  </si>
  <si>
    <t>13.079.38</t>
  </si>
  <si>
    <t>13.079.39</t>
  </si>
  <si>
    <t>Mineral Wool (Glass wool) Blanket/Matress with Aluglass-FR Facing, T=15-300mm</t>
  </si>
  <si>
    <t>13.079.40</t>
  </si>
  <si>
    <t>64-120</t>
  </si>
  <si>
    <t>Mineral Wool (Glass wool) Pipe Insulation without Facing, T=15-100mm, ID=21.3-457.2mm</t>
  </si>
  <si>
    <t>13.079.41</t>
  </si>
  <si>
    <t>Mineral Wool (Glass wool) Pipe Insulation with FSK (Foil Scrim Kraft) Facing, T=15-100mm, ID=21.3-457.2mm</t>
  </si>
  <si>
    <t>13.079.42</t>
  </si>
  <si>
    <t>Mineral Wool (Glass wool) Pipe Insulation with Aluglass Facing, T=15-100mm, ID=21.3-457.2mm</t>
  </si>
  <si>
    <t>13.079.43</t>
  </si>
  <si>
    <t>Mineral Wool (Glass wool) Pipe Insulation with Aluglass-FR Facing, T=15-100mm, ID=21.3-457.2mm</t>
  </si>
  <si>
    <t>Flat Packed One Cellular Glass (Uncoated/Unfaced), T=40-180mm</t>
  </si>
  <si>
    <t>Rubber World Industry LLC</t>
  </si>
  <si>
    <t>13.205.01</t>
  </si>
  <si>
    <t>GULF-O-FLEX</t>
  </si>
  <si>
    <t xml:space="preserve">NBR Elastomeric Foam for 
Pipe and Duct Insulation Materials 
manufactured with aluminum foil facing &amp; without facing
</t>
  </si>
  <si>
    <t>CL18020532</t>
  </si>
  <si>
    <t>13.053.01</t>
  </si>
  <si>
    <t>13.053.02</t>
  </si>
  <si>
    <t>13.053.03</t>
  </si>
  <si>
    <t>13.053.04</t>
  </si>
  <si>
    <t>Saudi Rockwool - Panel</t>
  </si>
  <si>
    <t>30-160</t>
  </si>
  <si>
    <t>CL18020558</t>
  </si>
  <si>
    <t>Saudi Rockwool - Blanket</t>
  </si>
  <si>
    <t>Mineral Wool (Rockwool) - Blanket For pipe and duct insulation Aluminum Facing – 7 Micron thickness, T=25-150mm</t>
  </si>
  <si>
    <t>Saudi Rockwool - Pipe</t>
  </si>
  <si>
    <t>Mineral Wool (Rockwool) - Panel For duct insulation Without Facing, T=25-150mm</t>
  </si>
  <si>
    <t>Mineral Wool (Rockwool) - Pipes For pipe insulation Without Facing, T=25-150mm, ID=0.5-24 inches</t>
  </si>
  <si>
    <t>100-150</t>
  </si>
  <si>
    <t>Mineral Wool (Rockwool) - Pipes For pipe insulation With Aluminum Facing, T=25-150mm, ID=0.5-24 inches</t>
  </si>
  <si>
    <t>NBR Elastomeric Foam for Pipe &amp; Duct Insulation without facing</t>
  </si>
  <si>
    <t>13.102.02</t>
  </si>
  <si>
    <t>13.102.03</t>
  </si>
  <si>
    <t xml:space="preserve">Thermobreak </t>
  </si>
  <si>
    <t>Thermobreak LS (Sheet) and LS-F (Tube)</t>
  </si>
  <si>
    <t>Thermobreak (NO Clad)</t>
  </si>
  <si>
    <t>Physically cross-linked polyolefin foam with reinforced aluminum foil and acrylic adhesive backing</t>
  </si>
  <si>
    <t>The Supreme Industries Ltd.</t>
  </si>
  <si>
    <t>13.206.01</t>
  </si>
  <si>
    <t>INSUshield</t>
  </si>
  <si>
    <t>XLPE Foam Sheet Insulation for Pipes and Ducts with Reinforced Aluminium foil on one face and with or without adhesive on the other side, T=3-25mm</t>
  </si>
  <si>
    <t>22-45</t>
  </si>
  <si>
    <t>CL22020815</t>
  </si>
  <si>
    <t>13.206.02</t>
  </si>
  <si>
    <t>13.206.03</t>
  </si>
  <si>
    <t>13.206.04</t>
  </si>
  <si>
    <t>XLPE Foam Tube Reinforced Aluminium Foil Single-Sided, T=3-25mm, ID=6-450mm</t>
  </si>
  <si>
    <t>INSUflex</t>
  </si>
  <si>
    <t>Elastomeric NBR Foam Tube without Aluminium facing on either side (Un-faced), T=6-12mm, ID=6-130mm</t>
  </si>
  <si>
    <t>40-65</t>
  </si>
  <si>
    <t>Elastomeric NBR Foam Sheet for pipe and Duct insulation  with Reinforced Aluminium facing on one side and un-faced on other side, T=6-12mm</t>
  </si>
  <si>
    <t>04.005.03</t>
  </si>
  <si>
    <t>04.005.04</t>
  </si>
  <si>
    <t>04.005.05</t>
  </si>
  <si>
    <t>04.005.06</t>
  </si>
  <si>
    <t>04.005.07</t>
  </si>
  <si>
    <t>04.005.08</t>
  </si>
  <si>
    <t>04.010.01</t>
  </si>
  <si>
    <t>04.010.02</t>
  </si>
  <si>
    <t>04.010.03</t>
  </si>
  <si>
    <t>04.010.04</t>
  </si>
  <si>
    <t>04.014.01</t>
  </si>
  <si>
    <t>04.022.25</t>
  </si>
  <si>
    <t>04.022.26</t>
  </si>
  <si>
    <t>04.030.05</t>
  </si>
  <si>
    <t>04.031.01</t>
  </si>
  <si>
    <t>04.031.04</t>
  </si>
  <si>
    <t>04.031.06</t>
  </si>
  <si>
    <t>04.031.10</t>
  </si>
  <si>
    <t>04.031.11</t>
  </si>
  <si>
    <t>04.031.12</t>
  </si>
  <si>
    <t>04.034.01</t>
  </si>
  <si>
    <t>04.039.04</t>
  </si>
  <si>
    <t>04.039.05</t>
  </si>
  <si>
    <t>04.039.06</t>
  </si>
  <si>
    <t>04.039.07</t>
  </si>
  <si>
    <t>04.039.08</t>
  </si>
  <si>
    <t>04.039.09</t>
  </si>
  <si>
    <t>04.044.06</t>
  </si>
  <si>
    <t>04.044.07</t>
  </si>
  <si>
    <t>04.044.08</t>
  </si>
  <si>
    <t>04.044.09</t>
  </si>
  <si>
    <t>04.044.10</t>
  </si>
  <si>
    <t>04.044.11</t>
  </si>
  <si>
    <t>04.044.12</t>
  </si>
  <si>
    <t>04.044.13</t>
  </si>
  <si>
    <t>04.044.14</t>
  </si>
  <si>
    <t>04.044.15</t>
  </si>
  <si>
    <t>04.044.16</t>
  </si>
  <si>
    <t>04.061.03</t>
  </si>
  <si>
    <t>04.061.04</t>
  </si>
  <si>
    <t>04.061.05</t>
  </si>
  <si>
    <t>04.062.02</t>
  </si>
  <si>
    <t>04.062.03</t>
  </si>
  <si>
    <t>04.062.04</t>
  </si>
  <si>
    <t>04.062.05</t>
  </si>
  <si>
    <t>04.062.06</t>
  </si>
  <si>
    <t>04.062.07</t>
  </si>
  <si>
    <t>04.086.02</t>
  </si>
  <si>
    <t>04.086.03</t>
  </si>
  <si>
    <t>04.086.04</t>
  </si>
  <si>
    <t>04.202.02</t>
  </si>
  <si>
    <t>04.202.03</t>
  </si>
  <si>
    <t>04.030.06</t>
  </si>
  <si>
    <t>Thermo Block Normal Weight Thin Cavities (Sandwich), 400x300x200, 160mm insert</t>
  </si>
  <si>
    <t>04.031.13</t>
  </si>
  <si>
    <t>DMS 1: Part 6</t>
  </si>
  <si>
    <t>CL13020192</t>
  </si>
  <si>
    <t>04.031.14</t>
  </si>
  <si>
    <t>DMS 1: Part 7</t>
  </si>
  <si>
    <t>CL13020193</t>
  </si>
  <si>
    <t xml:space="preserve"> n.n n </t>
  </si>
  <si>
    <t xml:space="preserve">  foil and acrylic.lulu</t>
  </si>
  <si>
    <t>)40.ed), T=40ed), T=40</t>
  </si>
  <si>
    <t>LEGEND</t>
  </si>
  <si>
    <t>NEWLY ADDED FOR THERMOBLOCKS</t>
  </si>
  <si>
    <t>WITH REVISION FOR THERMOBLOCKS</t>
  </si>
  <si>
    <t>A.M.C. Protection L.L.C.</t>
  </si>
  <si>
    <t>11.207.01</t>
  </si>
  <si>
    <t>AMC COMBO</t>
  </si>
  <si>
    <t>CL23020826</t>
  </si>
  <si>
    <t>In-situ Formed Sprayed PUR Foam T = 65 mm (min), PU EN14315-1-DS(TH)2-CS(10/Y)200-MU25</t>
  </si>
  <si>
    <t>BYCO INSULATION CONTRACTING L.L.C.</t>
  </si>
  <si>
    <t>11.208.01</t>
  </si>
  <si>
    <t>11-190.01</t>
  </si>
  <si>
    <t>11-191.01</t>
  </si>
  <si>
    <t>11-192.01</t>
  </si>
  <si>
    <t>11-193.01</t>
  </si>
  <si>
    <t>11-197.01</t>
  </si>
  <si>
    <t>11-198.01</t>
  </si>
  <si>
    <t>11-203.01</t>
  </si>
  <si>
    <t>BYCO</t>
  </si>
  <si>
    <t>CL23020828</t>
  </si>
  <si>
    <t>13.209.01</t>
  </si>
  <si>
    <t xml:space="preserve">WORLD THERMAL INSULATION MATERIALS LLC </t>
  </si>
  <si>
    <t>World Thermal Insulation Materials LLC</t>
  </si>
  <si>
    <t>PI, WTI</t>
  </si>
  <si>
    <t xml:space="preserve">Factory Made Phenolic Foam (PF) Products for Pipe &amp; Duct Insulation with Aluminum facing material
</t>
  </si>
  <si>
    <t>CL23020843</t>
  </si>
  <si>
    <t>06.053.01</t>
  </si>
  <si>
    <t>Saudi Rockwool</t>
  </si>
  <si>
    <t>Rockwool Panel Without Facing, Nominal Thickness, 25-150 mm</t>
  </si>
  <si>
    <t>CL23020845</t>
  </si>
  <si>
    <t>06.053.02</t>
  </si>
  <si>
    <t>06.053.03</t>
  </si>
  <si>
    <t>06.053.04</t>
  </si>
  <si>
    <t>06.053.05</t>
  </si>
  <si>
    <t>06.053.06</t>
  </si>
  <si>
    <t>06.053.07</t>
  </si>
  <si>
    <t>06.053.08</t>
  </si>
  <si>
    <t>Rockwool Panel Without Facing, Nominal Thickness, 25-200 mm</t>
  </si>
  <si>
    <t>06.053.09</t>
  </si>
  <si>
    <t>06.053.10</t>
  </si>
  <si>
    <t>06.053.11</t>
  </si>
  <si>
    <t>06.053.12</t>
  </si>
  <si>
    <t>Rockwool Panel with Alu-Foil Facing, Nominal Thickness, 25-150 mm</t>
  </si>
  <si>
    <t>Rockwool Panel with Alu-Foil Black Facing, Nominal Thickness, 25-150 mm</t>
  </si>
  <si>
    <t>06.053.13</t>
  </si>
  <si>
    <t>06.053.14</t>
  </si>
  <si>
    <t>06.053.15</t>
  </si>
  <si>
    <t>06.053.16</t>
  </si>
  <si>
    <t>Rockwool Panel with Alu-Foil Facing, Nominal Thickness, 25-200 mm</t>
  </si>
  <si>
    <t>06.053.17</t>
  </si>
  <si>
    <t>06.053.18</t>
  </si>
  <si>
    <t>06.053.19</t>
  </si>
  <si>
    <t>06.053.20</t>
  </si>
  <si>
    <t>Rockwool Panel with Alu-Foil Black Facing, Nominal Thickness, 25-200 mm</t>
  </si>
  <si>
    <t>06.053.21</t>
  </si>
  <si>
    <t>06.053.22</t>
  </si>
  <si>
    <t>06.053.23</t>
  </si>
  <si>
    <t>06.053.24</t>
  </si>
  <si>
    <t>Rockwool Panel with Fiber Glass-Veil Facing, Nominal Thickness, 25-150 mm</t>
  </si>
  <si>
    <t>Rockwool Panel with Fiber Glass-Veil Facing, Nominal Thickness, 25-200 mm</t>
  </si>
  <si>
    <t>06.053.25</t>
  </si>
  <si>
    <t>06.053.26</t>
  </si>
  <si>
    <t>06.053.27</t>
  </si>
  <si>
    <t>06.053.28</t>
  </si>
  <si>
    <t>06.053.29</t>
  </si>
  <si>
    <t>06.053.30</t>
  </si>
  <si>
    <t>06.053.31</t>
  </si>
  <si>
    <t>06.053.32</t>
  </si>
  <si>
    <t>06.053.33</t>
  </si>
  <si>
    <t>06.053.34</t>
  </si>
  <si>
    <t>06.053.35</t>
  </si>
  <si>
    <t>Rockwool Mattress with Alu-Foil Facing, Nominal Thickness, 25-120 mm</t>
  </si>
  <si>
    <t>Rockwool Mattress with Alu-Foil Black Facing, Nominal Thickness, 25-120 mm</t>
  </si>
  <si>
    <t>06.053.36</t>
  </si>
  <si>
    <t>06.053.37</t>
  </si>
  <si>
    <t>06.053.38</t>
  </si>
  <si>
    <t>06.053.39</t>
  </si>
  <si>
    <t>06.053.40</t>
  </si>
  <si>
    <t>06.053.41</t>
  </si>
  <si>
    <t>06.053.42</t>
  </si>
  <si>
    <t>06.053.43</t>
  </si>
  <si>
    <t>06.053.44</t>
  </si>
  <si>
    <t>06.053.45</t>
  </si>
  <si>
    <t>06.053.46</t>
  </si>
  <si>
    <t>06.053.47</t>
  </si>
  <si>
    <t>Rockwool Mattress with Mesh-Wire Facing, Nominal Thickness, 25-150 mm</t>
  </si>
  <si>
    <t>CL23020852</t>
  </si>
  <si>
    <t>ABMCO T20-60</t>
  </si>
  <si>
    <t>ABMCO T20-110</t>
  </si>
  <si>
    <t>Thermo Block Hollow Normal Weight (Sandwich), 400x200x200. 110mm insert</t>
  </si>
  <si>
    <t>ABMCO T25-60</t>
  </si>
  <si>
    <t>ABMCO T25-110</t>
  </si>
  <si>
    <t>ABMCO T30-60</t>
  </si>
  <si>
    <t>ABMCO T30-75</t>
  </si>
  <si>
    <t>Thermo Block Normal Weight Thin Cavities (Sandwich), 400x300x200, 75mm insert</t>
  </si>
  <si>
    <t>ABMCO T30-160</t>
  </si>
  <si>
    <t>NATIONAL READY-MIX CONCRETE CO. LLC – BLOCK FACTORY</t>
  </si>
  <si>
    <t>04.210.01</t>
  </si>
  <si>
    <t>04.210.02</t>
  </si>
  <si>
    <t>National Ready-Mix Concrete Co. LLC – Block Factory</t>
  </si>
  <si>
    <t>National Block</t>
  </si>
  <si>
    <t>CL23020861</t>
  </si>
  <si>
    <t>55.502.01</t>
  </si>
  <si>
    <t>C C C Drymix LLC</t>
  </si>
  <si>
    <t>Corrolite Lightweight Concrete Panel</t>
  </si>
  <si>
    <t>ASTM C518</t>
  </si>
  <si>
    <t>55.502.02</t>
  </si>
  <si>
    <t>Panel Core: Lightweight concrete panel composed of expanded polystyrene beads, cement, water and additives.</t>
  </si>
  <si>
    <t>Panel Facing: Fiber cement board 6mm thick, Density = 1300 kg/m3</t>
  </si>
  <si>
    <t>09.020.03</t>
  </si>
  <si>
    <t>Lambdapor Grey</t>
  </si>
  <si>
    <t>09.020.04</t>
  </si>
  <si>
    <t>EPS White</t>
  </si>
  <si>
    <t>09.020.05</t>
  </si>
  <si>
    <t>09.020.06</t>
  </si>
  <si>
    <t>09.020.07</t>
  </si>
  <si>
    <t>09.020.08</t>
  </si>
  <si>
    <t>Thermal Insulation Sheet - Type XI, Various Sizes, T=25-100 mm</t>
  </si>
  <si>
    <t>Thermal Insulation Sheet - Type VIII, Various Sizes, T=25-100 mm</t>
  </si>
  <si>
    <t>Thermal Insulation Sheet - Type IX, Various Sizes, T=25-100 mm</t>
  </si>
  <si>
    <t>Thermal Insulation Sheet - Type XIV, Various Sizes, T=25-100 mm</t>
  </si>
  <si>
    <t>Spray-applied rigid PUR Type III, T = 35-180 mm, C.S. 276 kPa</t>
  </si>
  <si>
    <t>TOTAL QUALITY INSULATION MANUFACTURING L.L.C</t>
  </si>
  <si>
    <t>08.211.01</t>
  </si>
  <si>
    <t>08.211.02</t>
  </si>
  <si>
    <t>08.211.03</t>
  </si>
  <si>
    <t>08.211.04</t>
  </si>
  <si>
    <t>Total Quality Insulation Manufacturing LLC</t>
  </si>
  <si>
    <t>TQ</t>
  </si>
  <si>
    <t xml:space="preserve">Thermal Block Insert - Type II, Size=400 x 200 mm, T= 60 mm </t>
  </si>
  <si>
    <t>CL24020869</t>
  </si>
  <si>
    <t>Thermal Insulation Sheet - Type I, Various Sizes, T=25-100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</si>
</sst>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0"/>
    <numFmt numFmtId="166" formatCode="000"/>
    <numFmt numFmtId="167" formatCode="0.000"/>
  </numFmts>
  <fonts count="26" x14ac:knownFonts="1">
    <font>
      <sz val="10"/>
      <name val="Arial"/>
      <charset val="178"/>
    </font>
    <font>
      <sz val="10"/>
      <name val="Arial"/>
      <family val="2"/>
      <charset val="178"/>
    </font>
    <font>
      <sz val="10"/>
      <name val="Arabic Transparent"/>
      <charset val="178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indexed="9"/>
      <name val="Arial"/>
      <family val="2"/>
    </font>
    <font>
      <b/>
      <sz val="12"/>
      <color indexed="9"/>
      <name val="Arial"/>
      <family val="2"/>
    </font>
    <font>
      <b/>
      <vertAlign val="superscript"/>
      <sz val="12"/>
      <name val="Arial"/>
      <family val="2"/>
    </font>
    <font>
      <b/>
      <sz val="12"/>
      <color rgb="FFFF000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vertAlign val="superscript"/>
      <sz val="12"/>
      <name val="Arial"/>
      <family val="2"/>
    </font>
    <font>
      <sz val="10"/>
      <color rgb="FF0000FF"/>
      <name val="Arial"/>
      <family val="2"/>
    </font>
    <font>
      <vertAlign val="superscript"/>
      <sz val="10"/>
      <name val="Arial"/>
      <family val="2"/>
    </font>
    <font>
      <b/>
      <sz val="16"/>
      <color theme="0"/>
      <name val="Arial"/>
      <family val="2"/>
    </font>
    <font>
      <b/>
      <sz val="18"/>
      <color theme="0"/>
      <name val="Arial"/>
      <family val="2"/>
    </font>
    <font>
      <b/>
      <sz val="11"/>
      <color theme="0"/>
      <name val="Arial"/>
      <family val="2"/>
    </font>
    <font>
      <sz val="10"/>
      <color indexed="8"/>
      <name val="Arial (Arabic)"/>
      <charset val="178"/>
    </font>
    <font>
      <sz val="10"/>
      <name val="Calibri"/>
      <family val="2"/>
    </font>
    <font>
      <sz val="10"/>
      <color rgb="FF000000"/>
      <name val="Arial"/>
      <family val="2"/>
    </font>
    <font>
      <sz val="10"/>
      <name val="Dubai"/>
      <family val="2"/>
    </font>
    <font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 applyNumberFormat="0">
      <alignment horizontal="right"/>
    </xf>
    <xf numFmtId="0" fontId="1" fillId="0" borderId="0"/>
  </cellStyleXfs>
  <cellXfs count="200">
    <xf numFmtId="0" fontId="0" fillId="0" borderId="0" xfId="0"/>
    <xf numFmtId="0" fontId="3" fillId="0" borderId="0" xfId="0" applyFont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3" fillId="0" borderId="5" xfId="0" applyFont="1" applyBorder="1" applyAlignment="1">
      <alignment horizontal="center" vertical="center"/>
    </xf>
    <xf numFmtId="165" fontId="0" fillId="0" borderId="5" xfId="0" applyNumberFormat="1" applyBorder="1" applyAlignment="1">
      <alignment horizontal="center"/>
    </xf>
    <xf numFmtId="164" fontId="4" fillId="3" borderId="5" xfId="0" applyNumberFormat="1" applyFont="1" applyFill="1" applyBorder="1" applyAlignment="1" applyProtection="1">
      <alignment horizontal="left" vertical="center"/>
      <protection hidden="1"/>
    </xf>
    <xf numFmtId="164" fontId="4" fillId="3" borderId="5" xfId="2" applyNumberFormat="1" applyFont="1" applyFill="1" applyBorder="1" applyAlignment="1" applyProtection="1">
      <alignment horizontal="left" vertical="center"/>
      <protection hidden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/>
    <xf numFmtId="166" fontId="0" fillId="0" borderId="5" xfId="0" applyNumberFormat="1" applyBorder="1" applyAlignment="1">
      <alignment horizontal="center"/>
    </xf>
    <xf numFmtId="0" fontId="5" fillId="0" borderId="0" xfId="0" applyFont="1" applyProtection="1">
      <protection hidden="1"/>
    </xf>
    <xf numFmtId="167" fontId="5" fillId="0" borderId="0" xfId="0" applyNumberFormat="1" applyFont="1" applyProtection="1">
      <protection hidden="1"/>
    </xf>
    <xf numFmtId="0" fontId="5" fillId="0" borderId="13" xfId="0" applyFont="1" applyBorder="1" applyAlignment="1" applyProtection="1">
      <alignment horizontal="right" vertical="center"/>
      <protection hidden="1"/>
    </xf>
    <xf numFmtId="0" fontId="5" fillId="0" borderId="15" xfId="0" applyFont="1" applyBorder="1" applyAlignment="1" applyProtection="1">
      <alignment horizontal="right" vertical="center"/>
      <protection hidden="1"/>
    </xf>
    <xf numFmtId="0" fontId="5" fillId="0" borderId="8" xfId="0" applyFont="1" applyBorder="1" applyProtection="1">
      <protection hidden="1"/>
    </xf>
    <xf numFmtId="0" fontId="5" fillId="4" borderId="2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5" fillId="4" borderId="26" xfId="0" applyFont="1" applyFill="1" applyBorder="1" applyAlignment="1" applyProtection="1">
      <alignment horizontal="center" vertical="center"/>
      <protection hidden="1"/>
    </xf>
    <xf numFmtId="0" fontId="5" fillId="4" borderId="28" xfId="0" applyFont="1" applyFill="1" applyBorder="1" applyAlignment="1" applyProtection="1">
      <alignment horizontal="center" vertical="center"/>
      <protection hidden="1"/>
    </xf>
    <xf numFmtId="0" fontId="7" fillId="5" borderId="29" xfId="0" applyFont="1" applyFill="1" applyBorder="1" applyAlignment="1" applyProtection="1">
      <alignment horizontal="right" vertical="center"/>
      <protection hidden="1"/>
    </xf>
    <xf numFmtId="0" fontId="7" fillId="5" borderId="29" xfId="0" applyFont="1" applyFill="1" applyBorder="1" applyAlignment="1" applyProtection="1">
      <alignment horizontal="left" vertical="center"/>
      <protection hidden="1"/>
    </xf>
    <xf numFmtId="0" fontId="5" fillId="4" borderId="30" xfId="0" applyFont="1" applyFill="1" applyBorder="1" applyAlignment="1" applyProtection="1">
      <alignment horizontal="left" vertical="center"/>
      <protection hidden="1"/>
    </xf>
    <xf numFmtId="167" fontId="5" fillId="4" borderId="28" xfId="0" applyNumberFormat="1" applyFont="1" applyFill="1" applyBorder="1" applyAlignment="1" applyProtection="1">
      <alignment horizontal="center" vertical="center"/>
      <protection hidden="1"/>
    </xf>
    <xf numFmtId="167" fontId="5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0" borderId="3" xfId="0" applyNumberFormat="1" applyFont="1" applyBorder="1" applyAlignment="1" applyProtection="1">
      <alignment horizontal="center" vertical="center"/>
      <protection locked="0"/>
    </xf>
    <xf numFmtId="2" fontId="5" fillId="0" borderId="2" xfId="0" applyNumberFormat="1" applyFont="1" applyBorder="1" applyAlignment="1" applyProtection="1">
      <alignment horizontal="center" vertical="center"/>
      <protection locked="0"/>
    </xf>
    <xf numFmtId="167" fontId="5" fillId="0" borderId="2" xfId="0" applyNumberFormat="1" applyFont="1" applyBorder="1" applyAlignment="1" applyProtection="1">
      <alignment horizontal="center" vertical="center"/>
      <protection hidden="1"/>
    </xf>
    <xf numFmtId="167" fontId="5" fillId="0" borderId="14" xfId="0" applyNumberFormat="1" applyFont="1" applyBorder="1" applyAlignment="1" applyProtection="1">
      <alignment horizontal="center" vertical="center"/>
      <protection hidden="1"/>
    </xf>
    <xf numFmtId="164" fontId="5" fillId="0" borderId="0" xfId="0" applyNumberFormat="1" applyFont="1" applyProtection="1">
      <protection hidden="1"/>
    </xf>
    <xf numFmtId="167" fontId="5" fillId="0" borderId="32" xfId="0" applyNumberFormat="1" applyFont="1" applyBorder="1" applyAlignment="1" applyProtection="1">
      <alignment horizontal="center" vertical="center"/>
      <protection locked="0"/>
    </xf>
    <xf numFmtId="2" fontId="5" fillId="0" borderId="1" xfId="0" applyNumberFormat="1" applyFont="1" applyBorder="1" applyAlignment="1" applyProtection="1">
      <alignment horizontal="center" vertical="center"/>
      <protection locked="0"/>
    </xf>
    <xf numFmtId="167" fontId="5" fillId="0" borderId="1" xfId="0" applyNumberFormat="1" applyFont="1" applyBorder="1" applyAlignment="1" applyProtection="1">
      <alignment horizontal="center" vertical="center"/>
      <protection hidden="1"/>
    </xf>
    <xf numFmtId="167" fontId="5" fillId="0" borderId="16" xfId="0" applyNumberFormat="1" applyFont="1" applyBorder="1" applyAlignment="1" applyProtection="1">
      <alignment horizontal="center" vertical="center"/>
      <protection hidden="1"/>
    </xf>
    <xf numFmtId="167" fontId="5" fillId="0" borderId="36" xfId="0" applyNumberFormat="1" applyFont="1" applyBorder="1" applyAlignment="1" applyProtection="1">
      <alignment horizontal="center" vertical="center"/>
      <protection locked="0"/>
    </xf>
    <xf numFmtId="2" fontId="5" fillId="0" borderId="18" xfId="0" applyNumberFormat="1" applyFont="1" applyBorder="1" applyAlignment="1" applyProtection="1">
      <alignment horizontal="center" vertical="center"/>
      <protection locked="0"/>
    </xf>
    <xf numFmtId="167" fontId="5" fillId="0" borderId="18" xfId="0" applyNumberFormat="1" applyFont="1" applyBorder="1" applyAlignment="1" applyProtection="1">
      <alignment horizontal="center" vertical="center"/>
      <protection hidden="1"/>
    </xf>
    <xf numFmtId="167" fontId="5" fillId="0" borderId="19" xfId="0" applyNumberFormat="1" applyFont="1" applyBorder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right" vertical="center"/>
      <protection hidden="1"/>
    </xf>
    <xf numFmtId="0" fontId="5" fillId="4" borderId="24" xfId="0" applyFont="1" applyFill="1" applyBorder="1" applyAlignment="1" applyProtection="1">
      <alignment horizontal="left" vertical="center"/>
      <protection hidden="1"/>
    </xf>
    <xf numFmtId="0" fontId="5" fillId="4" borderId="24" xfId="0" applyFont="1" applyFill="1" applyBorder="1" applyAlignment="1" applyProtection="1">
      <alignment horizontal="right" vertical="center"/>
      <protection hidden="1"/>
    </xf>
    <xf numFmtId="2" fontId="6" fillId="4" borderId="24" xfId="0" applyNumberFormat="1" applyFont="1" applyFill="1" applyBorder="1" applyAlignment="1" applyProtection="1">
      <alignment horizontal="center" vertical="center"/>
      <protection hidden="1"/>
    </xf>
    <xf numFmtId="0" fontId="12" fillId="4" borderId="24" xfId="0" applyFont="1" applyFill="1" applyBorder="1" applyAlignment="1" applyProtection="1">
      <alignment horizontal="center" vertical="center"/>
      <protection hidden="1"/>
    </xf>
    <xf numFmtId="167" fontId="11" fillId="4" borderId="26" xfId="0" applyNumberFormat="1" applyFont="1" applyFill="1" applyBorder="1" applyAlignment="1" applyProtection="1">
      <alignment horizontal="center" vertical="center"/>
      <protection hidden="1"/>
    </xf>
    <xf numFmtId="0" fontId="5" fillId="4" borderId="20" xfId="0" applyFont="1" applyFill="1" applyBorder="1" applyProtection="1">
      <protection hidden="1"/>
    </xf>
    <xf numFmtId="0" fontId="5" fillId="4" borderId="29" xfId="0" applyFont="1" applyFill="1" applyBorder="1" applyProtection="1">
      <protection hidden="1"/>
    </xf>
    <xf numFmtId="0" fontId="13" fillId="4" borderId="29" xfId="0" applyFont="1" applyFill="1" applyBorder="1" applyProtection="1">
      <protection hidden="1"/>
    </xf>
    <xf numFmtId="2" fontId="14" fillId="4" borderId="29" xfId="0" applyNumberFormat="1" applyFont="1" applyFill="1" applyBorder="1" applyAlignment="1" applyProtection="1">
      <alignment horizontal="center" vertical="center"/>
      <protection hidden="1"/>
    </xf>
    <xf numFmtId="0" fontId="14" fillId="4" borderId="29" xfId="0" applyFont="1" applyFill="1" applyBorder="1" applyAlignment="1" applyProtection="1">
      <alignment vertical="center"/>
      <protection hidden="1"/>
    </xf>
    <xf numFmtId="0" fontId="13" fillId="4" borderId="29" xfId="0" applyFont="1" applyFill="1" applyBorder="1" applyAlignment="1" applyProtection="1">
      <alignment horizontal="center"/>
      <protection hidden="1"/>
    </xf>
    <xf numFmtId="167" fontId="11" fillId="4" borderId="31" xfId="0" applyNumberFormat="1" applyFont="1" applyFill="1" applyBorder="1" applyAlignment="1" applyProtection="1">
      <alignment horizontal="center" vertical="center"/>
      <protection hidden="1"/>
    </xf>
    <xf numFmtId="0" fontId="5" fillId="4" borderId="31" xfId="0" applyFont="1" applyFill="1" applyBorder="1" applyProtection="1">
      <protection hidden="1"/>
    </xf>
    <xf numFmtId="0" fontId="7" fillId="4" borderId="29" xfId="0" applyFont="1" applyFill="1" applyBorder="1" applyAlignment="1" applyProtection="1">
      <alignment horizontal="right" vertical="center"/>
      <protection hidden="1"/>
    </xf>
    <xf numFmtId="0" fontId="7" fillId="4" borderId="29" xfId="0" applyFont="1" applyFill="1" applyBorder="1" applyAlignment="1" applyProtection="1">
      <alignment horizontal="left" vertical="center"/>
      <protection hidden="1"/>
    </xf>
    <xf numFmtId="0" fontId="5" fillId="4" borderId="29" xfId="0" applyFont="1" applyFill="1" applyBorder="1" applyAlignment="1" applyProtection="1">
      <alignment horizontal="right" vertical="center"/>
      <protection hidden="1"/>
    </xf>
    <xf numFmtId="0" fontId="5" fillId="4" borderId="29" xfId="0" applyFon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vertical="top"/>
    </xf>
    <xf numFmtId="0" fontId="14" fillId="0" borderId="0" xfId="0" applyFont="1"/>
    <xf numFmtId="164" fontId="4" fillId="3" borderId="42" xfId="0" applyNumberFormat="1" applyFont="1" applyFill="1" applyBorder="1" applyAlignment="1" applyProtection="1">
      <alignment horizontal="left" vertical="center"/>
      <protection hidden="1"/>
    </xf>
    <xf numFmtId="166" fontId="0" fillId="0" borderId="43" xfId="0" applyNumberFormat="1" applyBorder="1" applyAlignment="1">
      <alignment horizontal="center"/>
    </xf>
    <xf numFmtId="164" fontId="4" fillId="3" borderId="44" xfId="0" applyNumberFormat="1" applyFont="1" applyFill="1" applyBorder="1" applyAlignment="1" applyProtection="1">
      <alignment horizontal="left" vertical="center"/>
      <protection hidden="1"/>
    </xf>
    <xf numFmtId="0" fontId="3" fillId="3" borderId="1" xfId="0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left" vertical="center"/>
      <protection hidden="1"/>
    </xf>
    <xf numFmtId="164" fontId="3" fillId="3" borderId="1" xfId="2" applyNumberFormat="1" applyFont="1" applyFill="1" applyBorder="1" applyAlignment="1" applyProtection="1">
      <alignment horizontal="left" vertical="center"/>
      <protection hidden="1"/>
    </xf>
    <xf numFmtId="164" fontId="3" fillId="3" borderId="1" xfId="0" quotePrefix="1" applyNumberFormat="1" applyFont="1" applyFill="1" applyBorder="1" applyAlignment="1" applyProtection="1">
      <alignment horizontal="center" vertical="center"/>
      <protection hidden="1"/>
    </xf>
    <xf numFmtId="164" fontId="3" fillId="3" borderId="1" xfId="2" applyNumberFormat="1" applyFont="1" applyFill="1" applyBorder="1" applyAlignment="1" applyProtection="1">
      <alignment horizontal="center" vertical="center"/>
      <protection hidden="1"/>
    </xf>
    <xf numFmtId="0" fontId="3" fillId="3" borderId="1" xfId="2" applyFont="1" applyFill="1" applyBorder="1" applyAlignment="1" applyProtection="1">
      <alignment horizontal="center" vertical="center"/>
      <protection hidden="1"/>
    </xf>
    <xf numFmtId="0" fontId="5" fillId="4" borderId="28" xfId="0" applyFont="1" applyFill="1" applyBorder="1" applyAlignment="1" applyProtection="1">
      <alignment horizontal="center"/>
      <protection hidden="1"/>
    </xf>
    <xf numFmtId="167" fontId="5" fillId="4" borderId="23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3" fillId="3" borderId="1" xfId="0" quotePrefix="1" applyFont="1" applyFill="1" applyBorder="1" applyAlignment="1" applyProtection="1">
      <alignment horizontal="center" vertical="center"/>
      <protection hidden="1"/>
    </xf>
    <xf numFmtId="164" fontId="3" fillId="3" borderId="1" xfId="0" applyNumberFormat="1" applyFont="1" applyFill="1" applyBorder="1" applyAlignment="1" applyProtection="1">
      <alignment horizontal="center" vertical="center" shrinkToFit="1"/>
      <protection hidden="1"/>
    </xf>
    <xf numFmtId="164" fontId="16" fillId="3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37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164" fontId="3" fillId="3" borderId="38" xfId="0" applyNumberFormat="1" applyFont="1" applyFill="1" applyBorder="1" applyAlignment="1" applyProtection="1">
      <alignment horizontal="left" vertical="center"/>
      <protection hidden="1"/>
    </xf>
    <xf numFmtId="164" fontId="3" fillId="3" borderId="4" xfId="0" applyNumberFormat="1" applyFont="1" applyFill="1" applyBorder="1" applyAlignment="1" applyProtection="1">
      <alignment horizontal="left" vertical="center"/>
      <protection hidden="1"/>
    </xf>
    <xf numFmtId="0" fontId="3" fillId="3" borderId="39" xfId="0" applyFont="1" applyFill="1" applyBorder="1" applyAlignment="1" applyProtection="1">
      <alignment horizontal="center" vertical="center"/>
      <protection hidden="1"/>
    </xf>
    <xf numFmtId="0" fontId="3" fillId="3" borderId="40" xfId="0" applyFont="1" applyFill="1" applyBorder="1" applyAlignment="1" applyProtection="1">
      <alignment horizontal="center" vertical="center"/>
      <protection hidden="1"/>
    </xf>
    <xf numFmtId="164" fontId="3" fillId="3" borderId="41" xfId="0" applyNumberFormat="1" applyFont="1" applyFill="1" applyBorder="1" applyAlignment="1" applyProtection="1">
      <alignment horizontal="left" vertical="center"/>
      <protection hidden="1"/>
    </xf>
    <xf numFmtId="0" fontId="3" fillId="2" borderId="3" xfId="2" applyFont="1" applyFill="1" applyBorder="1" applyAlignment="1" applyProtection="1">
      <alignment horizontal="center" vertical="center" wrapText="1"/>
      <protection hidden="1"/>
    </xf>
    <xf numFmtId="0" fontId="3" fillId="2" borderId="6" xfId="2" applyFont="1" applyFill="1" applyBorder="1" applyAlignment="1" applyProtection="1">
      <alignment horizontal="center" vertical="center" wrapText="1"/>
      <protection hidden="1"/>
    </xf>
    <xf numFmtId="164" fontId="3" fillId="2" borderId="23" xfId="2" applyNumberFormat="1" applyFont="1" applyFill="1" applyBorder="1" applyAlignment="1" applyProtection="1">
      <alignment horizontal="center" vertical="center" wrapText="1"/>
      <protection hidden="1"/>
    </xf>
    <xf numFmtId="164" fontId="3" fillId="2" borderId="23" xfId="0" applyNumberFormat="1" applyFont="1" applyFill="1" applyBorder="1" applyAlignment="1" applyProtection="1">
      <alignment horizontal="center" vertical="center" wrapText="1"/>
      <protection hidden="1"/>
    </xf>
    <xf numFmtId="164" fontId="3" fillId="2" borderId="14" xfId="0" applyNumberFormat="1" applyFont="1" applyFill="1" applyBorder="1" applyAlignment="1" applyProtection="1">
      <alignment horizontal="center" vertical="center" wrapText="1"/>
      <protection hidden="1"/>
    </xf>
    <xf numFmtId="164" fontId="3" fillId="3" borderId="4" xfId="0" applyNumberFormat="1" applyFont="1" applyFill="1" applyBorder="1" applyAlignment="1" applyProtection="1">
      <alignment horizontal="center" vertical="center"/>
      <protection hidden="1"/>
    </xf>
    <xf numFmtId="164" fontId="3" fillId="3" borderId="41" xfId="0" applyNumberFormat="1" applyFont="1" applyFill="1" applyBorder="1" applyAlignment="1" applyProtection="1">
      <alignment horizontal="center" vertical="center"/>
      <protection hidden="1"/>
    </xf>
    <xf numFmtId="166" fontId="3" fillId="0" borderId="5" xfId="0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164" fontId="3" fillId="3" borderId="38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/>
      <protection hidden="1"/>
    </xf>
    <xf numFmtId="164" fontId="3" fillId="2" borderId="23" xfId="2" applyNumberFormat="1" applyFont="1" applyFill="1" applyBorder="1" applyAlignment="1" applyProtection="1">
      <alignment horizontal="left" vertical="center" wrapText="1"/>
      <protection hidden="1"/>
    </xf>
    <xf numFmtId="0" fontId="3" fillId="3" borderId="45" xfId="0" applyFont="1" applyFill="1" applyBorder="1" applyAlignment="1" applyProtection="1">
      <alignment horizontal="center" vertical="center"/>
      <protection hidden="1"/>
    </xf>
    <xf numFmtId="166" fontId="0" fillId="0" borderId="42" xfId="0" applyNumberFormat="1" applyBorder="1" applyAlignment="1">
      <alignment horizontal="center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164" fontId="3" fillId="3" borderId="0" xfId="0" applyNumberFormat="1" applyFont="1" applyFill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left"/>
      <protection hidden="1"/>
    </xf>
    <xf numFmtId="164" fontId="3" fillId="3" borderId="0" xfId="0" applyNumberFormat="1" applyFont="1" applyFill="1" applyAlignment="1" applyProtection="1">
      <alignment horizontal="left" vertical="center"/>
      <protection hidden="1"/>
    </xf>
    <xf numFmtId="164" fontId="3" fillId="3" borderId="1" xfId="0" applyNumberFormat="1" applyFont="1" applyFill="1" applyBorder="1" applyAlignment="1" applyProtection="1">
      <alignment horizontal="left" vertical="center" wrapText="1"/>
      <protection hidden="1"/>
    </xf>
    <xf numFmtId="0" fontId="5" fillId="0" borderId="46" xfId="0" applyFont="1" applyBorder="1" applyAlignment="1" applyProtection="1">
      <alignment horizontal="right" vertical="center"/>
      <protection hidden="1"/>
    </xf>
    <xf numFmtId="0" fontId="18" fillId="2" borderId="17" xfId="0" applyFont="1" applyFill="1" applyBorder="1" applyAlignment="1" applyProtection="1">
      <alignment horizontal="right" vertical="center"/>
      <protection hidden="1"/>
    </xf>
    <xf numFmtId="0" fontId="7" fillId="7" borderId="8" xfId="0" applyFont="1" applyFill="1" applyBorder="1" applyProtection="1">
      <protection hidden="1"/>
    </xf>
    <xf numFmtId="0" fontId="5" fillId="0" borderId="0" xfId="0" applyFont="1" applyProtection="1">
      <protection locked="0"/>
    </xf>
    <xf numFmtId="0" fontId="5" fillId="8" borderId="0" xfId="0" applyFont="1" applyFill="1" applyProtection="1">
      <protection locked="0"/>
    </xf>
    <xf numFmtId="0" fontId="5" fillId="6" borderId="0" xfId="0" applyFont="1" applyFill="1" applyProtection="1">
      <protection locked="0"/>
    </xf>
    <xf numFmtId="164" fontId="3" fillId="2" borderId="23" xfId="2" applyNumberFormat="1" applyFont="1" applyFill="1" applyBorder="1" applyAlignment="1" applyProtection="1">
      <alignment vertical="center"/>
      <protection hidden="1"/>
    </xf>
    <xf numFmtId="164" fontId="3" fillId="3" borderId="1" xfId="0" applyNumberFormat="1" applyFont="1" applyFill="1" applyBorder="1" applyAlignment="1" applyProtection="1">
      <alignment vertical="center"/>
      <protection hidden="1"/>
    </xf>
    <xf numFmtId="0" fontId="3" fillId="3" borderId="1" xfId="0" applyFont="1" applyFill="1" applyBorder="1" applyAlignment="1" applyProtection="1">
      <alignment horizontal="center"/>
      <protection hidden="1"/>
    </xf>
    <xf numFmtId="164" fontId="3" fillId="0" borderId="1" xfId="0" applyNumberFormat="1" applyFont="1" applyBorder="1" applyAlignment="1" applyProtection="1">
      <alignment horizontal="center" vertical="center"/>
      <protection hidden="1"/>
    </xf>
    <xf numFmtId="164" fontId="3" fillId="0" borderId="1" xfId="0" applyNumberFormat="1" applyFont="1" applyBorder="1" applyAlignment="1" applyProtection="1">
      <alignment horizontal="left" vertical="center"/>
      <protection hidden="1"/>
    </xf>
    <xf numFmtId="0" fontId="3" fillId="0" borderId="0" xfId="0" applyFont="1" applyAlignment="1">
      <alignment horizontal="left" vertical="center"/>
    </xf>
    <xf numFmtId="0" fontId="21" fillId="0" borderId="1" xfId="0" applyFont="1" applyBorder="1" applyAlignment="1">
      <alignment horizontal="left"/>
    </xf>
    <xf numFmtId="0" fontId="4" fillId="0" borderId="1" xfId="0" applyFont="1" applyBorder="1"/>
    <xf numFmtId="2" fontId="3" fillId="0" borderId="1" xfId="0" applyNumberFormat="1" applyFont="1" applyBorder="1" applyAlignment="1" applyProtection="1">
      <alignment horizontal="left"/>
      <protection hidden="1"/>
    </xf>
    <xf numFmtId="0" fontId="3" fillId="0" borderId="1" xfId="0" applyFont="1" applyBorder="1"/>
    <xf numFmtId="0" fontId="3" fillId="0" borderId="33" xfId="0" applyFont="1" applyBorder="1"/>
    <xf numFmtId="0" fontId="3" fillId="0" borderId="35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164" fontId="16" fillId="3" borderId="50" xfId="0" applyNumberFormat="1" applyFont="1" applyFill="1" applyBorder="1" applyAlignment="1" applyProtection="1">
      <alignment horizontal="center" vertical="center"/>
      <protection hidden="1"/>
    </xf>
    <xf numFmtId="164" fontId="4" fillId="3" borderId="1" xfId="0" applyNumberFormat="1" applyFont="1" applyFill="1" applyBorder="1" applyAlignment="1" applyProtection="1">
      <alignment horizontal="left" vertical="center"/>
      <protection hidden="1"/>
    </xf>
    <xf numFmtId="0" fontId="3" fillId="0" borderId="50" xfId="0" applyFont="1" applyBorder="1" applyAlignment="1" applyProtection="1">
      <alignment horizontal="center"/>
      <protection hidden="1"/>
    </xf>
    <xf numFmtId="164" fontId="4" fillId="3" borderId="51" xfId="0" applyNumberFormat="1" applyFont="1" applyFill="1" applyBorder="1" applyAlignment="1" applyProtection="1">
      <alignment horizontal="left" vertical="center"/>
      <protection hidden="1"/>
    </xf>
    <xf numFmtId="0" fontId="3" fillId="0" borderId="43" xfId="0" applyFont="1" applyBorder="1"/>
    <xf numFmtId="0" fontId="4" fillId="0" borderId="0" xfId="0" applyFont="1"/>
    <xf numFmtId="167" fontId="3" fillId="3" borderId="1" xfId="0" applyNumberFormat="1" applyFont="1" applyFill="1" applyBorder="1" applyAlignment="1" applyProtection="1">
      <alignment horizontal="center" vertical="center" shrinkToFit="1"/>
      <protection hidden="1"/>
    </xf>
    <xf numFmtId="0" fontId="5" fillId="3" borderId="53" xfId="0" applyFont="1" applyFill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vertical="center" shrinkToFit="1"/>
      <protection locked="0"/>
    </xf>
    <xf numFmtId="2" fontId="5" fillId="0" borderId="50" xfId="0" applyNumberFormat="1" applyFont="1" applyBorder="1" applyAlignment="1" applyProtection="1">
      <alignment horizontal="center" vertical="center"/>
      <protection locked="0"/>
    </xf>
    <xf numFmtId="167" fontId="5" fillId="0" borderId="50" xfId="0" applyNumberFormat="1" applyFont="1" applyBorder="1" applyAlignment="1" applyProtection="1">
      <alignment horizontal="center" vertical="center"/>
      <protection hidden="1"/>
    </xf>
    <xf numFmtId="167" fontId="5" fillId="0" borderId="56" xfId="0" applyNumberFormat="1" applyFont="1" applyBorder="1" applyAlignment="1" applyProtection="1">
      <alignment horizontal="center" vertical="center"/>
      <protection hidden="1"/>
    </xf>
    <xf numFmtId="0" fontId="5" fillId="4" borderId="6" xfId="0" applyFont="1" applyFill="1" applyBorder="1" applyAlignment="1" applyProtection="1">
      <alignment horizontal="right" vertical="center"/>
      <protection hidden="1"/>
    </xf>
    <xf numFmtId="0" fontId="5" fillId="3" borderId="57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left" vertical="center"/>
    </xf>
    <xf numFmtId="164" fontId="3" fillId="3" borderId="5" xfId="0" applyNumberFormat="1" applyFont="1" applyFill="1" applyBorder="1" applyAlignment="1" applyProtection="1">
      <alignment horizontal="left" vertical="center"/>
      <protection hidden="1"/>
    </xf>
    <xf numFmtId="164" fontId="3" fillId="3" borderId="51" xfId="0" applyNumberFormat="1" applyFont="1" applyFill="1" applyBorder="1" applyAlignment="1" applyProtection="1">
      <alignment horizontal="left" vertical="center"/>
      <protection hidden="1"/>
    </xf>
    <xf numFmtId="0" fontId="3" fillId="0" borderId="1" xfId="0" applyFont="1" applyBorder="1" applyAlignment="1">
      <alignment horizontal="center"/>
    </xf>
    <xf numFmtId="164" fontId="3" fillId="3" borderId="33" xfId="0" applyNumberFormat="1" applyFont="1" applyFill="1" applyBorder="1" applyAlignment="1" applyProtection="1">
      <alignment horizontal="left" vertical="center"/>
      <protection hidden="1"/>
    </xf>
    <xf numFmtId="0" fontId="23" fillId="0" borderId="1" xfId="0" applyFont="1" applyBorder="1"/>
    <xf numFmtId="0" fontId="23" fillId="0" borderId="1" xfId="0" applyFont="1" applyBorder="1" applyAlignment="1">
      <alignment horizontal="left"/>
    </xf>
    <xf numFmtId="0" fontId="3" fillId="0" borderId="33" xfId="0" applyFont="1" applyBorder="1" applyAlignment="1" applyProtection="1">
      <alignment horizontal="left"/>
      <protection hidden="1"/>
    </xf>
    <xf numFmtId="164" fontId="3" fillId="3" borderId="35" xfId="0" applyNumberFormat="1" applyFont="1" applyFill="1" applyBorder="1" applyAlignment="1" applyProtection="1">
      <alignment horizontal="left" vertical="center"/>
      <protection hidden="1"/>
    </xf>
    <xf numFmtId="0" fontId="3" fillId="0" borderId="50" xfId="0" applyFont="1" applyBorder="1" applyAlignment="1" applyProtection="1">
      <alignment horizontal="left"/>
      <protection hidden="1"/>
    </xf>
    <xf numFmtId="0" fontId="23" fillId="0" borderId="0" xfId="0" applyFont="1" applyAlignment="1">
      <alignment horizontal="left" vertical="center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" fontId="3" fillId="3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0" xfId="0" applyFont="1" applyFill="1" applyAlignment="1" applyProtection="1">
      <alignment horizontal="left"/>
      <protection hidden="1"/>
    </xf>
    <xf numFmtId="0" fontId="3" fillId="9" borderId="0" xfId="0" applyFont="1" applyFill="1" applyAlignment="1" applyProtection="1">
      <alignment horizontal="left"/>
      <protection hidden="1"/>
    </xf>
    <xf numFmtId="0" fontId="3" fillId="9" borderId="1" xfId="0" applyFont="1" applyFill="1" applyBorder="1" applyAlignment="1" applyProtection="1">
      <alignment horizontal="center"/>
      <protection hidden="1"/>
    </xf>
    <xf numFmtId="0" fontId="24" fillId="0" borderId="1" xfId="0" applyFont="1" applyBorder="1" applyAlignment="1">
      <alignment horizontal="left" vertical="center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vertical="center" shrinkToFit="1"/>
      <protection hidden="1"/>
    </xf>
    <xf numFmtId="0" fontId="5" fillId="0" borderId="37" xfId="0" applyFont="1" applyBorder="1" applyAlignment="1" applyProtection="1">
      <alignment vertical="center" shrinkToFit="1"/>
      <protection hidden="1"/>
    </xf>
    <xf numFmtId="0" fontId="5" fillId="0" borderId="52" xfId="0" applyFont="1" applyBorder="1" applyAlignment="1" applyProtection="1">
      <alignment vertical="center" shrinkToFit="1"/>
      <protection hidden="1"/>
    </xf>
    <xf numFmtId="0" fontId="5" fillId="0" borderId="45" xfId="0" applyFont="1" applyBorder="1" applyAlignment="1" applyProtection="1">
      <alignment vertical="center" shrinkToFit="1"/>
      <protection hidden="1"/>
    </xf>
    <xf numFmtId="0" fontId="5" fillId="0" borderId="48" xfId="0" applyFont="1" applyBorder="1" applyAlignment="1" applyProtection="1">
      <alignment vertical="center" shrinkToFit="1"/>
      <protection hidden="1"/>
    </xf>
    <xf numFmtId="0" fontId="5" fillId="0" borderId="24" xfId="0" applyFont="1" applyBorder="1" applyAlignment="1" applyProtection="1">
      <alignment vertical="center" shrinkToFit="1"/>
      <protection hidden="1"/>
    </xf>
    <xf numFmtId="0" fontId="5" fillId="0" borderId="25" xfId="0" applyFont="1" applyBorder="1" applyAlignment="1" applyProtection="1">
      <alignment vertical="center" shrinkToFit="1"/>
      <protection hidden="1"/>
    </xf>
    <xf numFmtId="0" fontId="5" fillId="4" borderId="22" xfId="0" applyFont="1" applyFill="1" applyBorder="1" applyAlignment="1" applyProtection="1">
      <alignment horizontal="center" vertical="center"/>
      <protection hidden="1"/>
    </xf>
    <xf numFmtId="0" fontId="5" fillId="4" borderId="27" xfId="0" applyFont="1" applyFill="1" applyBorder="1" applyAlignment="1" applyProtection="1">
      <alignment horizontal="center" vertical="center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6" fillId="4" borderId="24" xfId="0" applyFont="1" applyFill="1" applyBorder="1" applyAlignment="1" applyProtection="1">
      <alignment horizontal="center" vertical="center"/>
      <protection hidden="1"/>
    </xf>
    <xf numFmtId="0" fontId="6" fillId="4" borderId="29" xfId="0" applyFont="1" applyFill="1" applyBorder="1" applyAlignment="1" applyProtection="1">
      <alignment horizontal="center" vertical="center"/>
      <protection hidden="1"/>
    </xf>
    <xf numFmtId="0" fontId="20" fillId="5" borderId="48" xfId="0" applyFont="1" applyFill="1" applyBorder="1" applyAlignment="1" applyProtection="1">
      <alignment horizontal="center" vertical="center" wrapText="1"/>
      <protection hidden="1"/>
    </xf>
    <xf numFmtId="0" fontId="20" fillId="5" borderId="49" xfId="0" applyFont="1" applyFill="1" applyBorder="1" applyAlignment="1" applyProtection="1">
      <alignment horizontal="center" vertical="center" wrapText="1"/>
      <protection hidden="1"/>
    </xf>
    <xf numFmtId="0" fontId="5" fillId="0" borderId="49" xfId="0" applyFont="1" applyBorder="1" applyAlignment="1" applyProtection="1">
      <alignment vertical="center" shrinkToFit="1"/>
      <protection hidden="1"/>
    </xf>
    <xf numFmtId="0" fontId="5" fillId="0" borderId="29" xfId="0" applyFont="1" applyBorder="1" applyAlignment="1" applyProtection="1">
      <alignment vertical="center" shrinkToFit="1"/>
      <protection hidden="1"/>
    </xf>
    <xf numFmtId="0" fontId="5" fillId="0" borderId="30" xfId="0" applyFont="1" applyBorder="1" applyAlignment="1" applyProtection="1">
      <alignment vertical="center" shrinkToFit="1"/>
      <protection hidden="1"/>
    </xf>
    <xf numFmtId="0" fontId="12" fillId="4" borderId="24" xfId="0" applyFont="1" applyFill="1" applyBorder="1" applyAlignment="1" applyProtection="1">
      <alignment horizontal="center" vertical="center" wrapText="1"/>
      <protection hidden="1"/>
    </xf>
    <xf numFmtId="0" fontId="12" fillId="4" borderId="29" xfId="0" applyFont="1" applyFill="1" applyBorder="1" applyAlignment="1" applyProtection="1">
      <alignment horizontal="center" vertical="center" wrapText="1"/>
      <protection hidden="1"/>
    </xf>
    <xf numFmtId="0" fontId="5" fillId="0" borderId="5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shrinkToFit="1"/>
      <protection hidden="1"/>
    </xf>
    <xf numFmtId="0" fontId="5" fillId="0" borderId="54" xfId="0" applyFont="1" applyBorder="1" applyAlignment="1" applyProtection="1">
      <alignment vertical="center" shrinkToFit="1"/>
      <protection hidden="1"/>
    </xf>
    <xf numFmtId="167" fontId="5" fillId="0" borderId="0" xfId="0" applyNumberFormat="1" applyFont="1" applyAlignment="1" applyProtection="1">
      <alignment horizontal="center" textRotation="90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5" fillId="0" borderId="7" xfId="0" applyFont="1" applyBorder="1" applyAlignment="1" applyProtection="1">
      <alignment horizontal="center"/>
      <protection hidden="1"/>
    </xf>
    <xf numFmtId="0" fontId="5" fillId="0" borderId="11" xfId="0" applyFont="1" applyBorder="1" applyAlignment="1" applyProtection="1">
      <alignment horizont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0" fontId="5" fillId="0" borderId="20" xfId="0" applyFont="1" applyBorder="1" applyAlignment="1" applyProtection="1">
      <alignment horizontal="center"/>
      <protection hidden="1"/>
    </xf>
    <xf numFmtId="0" fontId="5" fillId="0" borderId="21" xfId="0" applyFont="1" applyBorder="1" applyAlignment="1" applyProtection="1">
      <alignment horizontal="center"/>
      <protection hidden="1"/>
    </xf>
    <xf numFmtId="0" fontId="19" fillId="7" borderId="9" xfId="0" applyFont="1" applyFill="1" applyBorder="1" applyAlignment="1" applyProtection="1">
      <alignment horizontal="center" vertical="center" wrapText="1"/>
      <protection hidden="1"/>
    </xf>
    <xf numFmtId="0" fontId="7" fillId="7" borderId="9" xfId="0" applyFont="1" applyFill="1" applyBorder="1" applyAlignment="1" applyProtection="1">
      <alignment horizontal="right"/>
      <protection locked="0"/>
    </xf>
    <xf numFmtId="0" fontId="7" fillId="7" borderId="10" xfId="0" applyFont="1" applyFill="1" applyBorder="1" applyAlignment="1" applyProtection="1">
      <alignment horizontal="right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16" xfId="0" applyFont="1" applyBorder="1" applyAlignment="1" applyProtection="1">
      <alignment horizontal="left" vertical="center"/>
      <protection locked="0"/>
    </xf>
    <xf numFmtId="0" fontId="5" fillId="0" borderId="18" xfId="0" applyFont="1" applyBorder="1" applyAlignment="1" applyProtection="1">
      <alignment horizontal="left" vertical="center"/>
      <protection locked="0"/>
    </xf>
    <xf numFmtId="0" fontId="5" fillId="0" borderId="19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12" fillId="0" borderId="33" xfId="0" applyFont="1" applyBorder="1" applyAlignment="1" applyProtection="1">
      <alignment horizontal="left" vertical="center"/>
      <protection locked="0"/>
    </xf>
    <xf numFmtId="0" fontId="12" fillId="0" borderId="34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</cellXfs>
  <cellStyles count="3">
    <cellStyle name="MS_Arabic" xfId="1" xr:uid="{00000000-0005-0000-0000-000000000000}"/>
    <cellStyle name="Normal" xfId="0" builtinId="0"/>
    <cellStyle name="Normal_ حسابات معاملات التوصيل الحرارى" xfId="2" xr:uid="{00000000-0005-0000-0000-000002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</dxfs>
  <tableStyles count="0" defaultTableStyle="TableStyleMedium9" defaultPivotStyle="PivotStyleLight16"/>
  <colors>
    <mruColors>
      <color rgb="FF6600CC"/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tiff"/><Relationship Id="rId2" Type="http://schemas.openxmlformats.org/officeDocument/2006/relationships/image" Target="../media/image3.png"/><Relationship Id="rId1" Type="http://schemas.openxmlformats.org/officeDocument/2006/relationships/hyperlink" Target="#'Materials and Systems'!A1"/><Relationship Id="rId5" Type="http://schemas.openxmlformats.org/officeDocument/2006/relationships/image" Target="../media/image6.jpeg"/><Relationship Id="rId4" Type="http://schemas.openxmlformats.org/officeDocument/2006/relationships/image" Target="../media/image5.tif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5</xdr:row>
      <xdr:rowOff>74856</xdr:rowOff>
    </xdr:from>
    <xdr:to>
      <xdr:col>3</xdr:col>
      <xdr:colOff>1642061</xdr:colOff>
      <xdr:row>5</xdr:row>
      <xdr:rowOff>366209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 bwMode="auto">
        <a:xfrm>
          <a:off x="1905000" y="1827456"/>
          <a:ext cx="2604086" cy="291353"/>
        </a:xfrm>
        <a:prstGeom prst="roundRect">
          <a:avLst/>
        </a:prstGeom>
        <a:ln>
          <a:headEnd type="none" w="med" len="med"/>
          <a:tailEnd type="none" w="med" len="med"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algn="ctr"/>
          <a:r>
            <a:rPr lang="en-US" sz="1200" b="1">
              <a:latin typeface="Times New Roman" pitchFamily="18" charset="0"/>
              <a:cs typeface="Times New Roman" pitchFamily="18" charset="0"/>
            </a:rPr>
            <a:t>Materials and Systems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447675</xdr:colOff>
          <xdr:row>5</xdr:row>
          <xdr:rowOff>38100</xdr:rowOff>
        </xdr:from>
        <xdr:to>
          <xdr:col>6</xdr:col>
          <xdr:colOff>1457325</xdr:colOff>
          <xdr:row>5</xdr:row>
          <xdr:rowOff>371475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2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8</xdr:col>
      <xdr:colOff>341038</xdr:colOff>
      <xdr:row>1</xdr:row>
      <xdr:rowOff>321326</xdr:rowOff>
    </xdr:from>
    <xdr:to>
      <xdr:col>9</xdr:col>
      <xdr:colOff>317729</xdr:colOff>
      <xdr:row>3</xdr:row>
      <xdr:rowOff>159488</xdr:rowOff>
    </xdr:to>
    <xdr:pic>
      <xdr:nvPicPr>
        <xdr:cNvPr id="7" name="Picture 11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28448" y="757410"/>
          <a:ext cx="929191" cy="71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4</xdr:row>
          <xdr:rowOff>9525</xdr:rowOff>
        </xdr:from>
        <xdr:to>
          <xdr:col>7</xdr:col>
          <xdr:colOff>771525</xdr:colOff>
          <xdr:row>5</xdr:row>
          <xdr:rowOff>0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8</xdr:col>
      <xdr:colOff>13378</xdr:colOff>
      <xdr:row>0</xdr:row>
      <xdr:rowOff>55906</xdr:rowOff>
    </xdr:from>
    <xdr:to>
      <xdr:col>22</xdr:col>
      <xdr:colOff>89645</xdr:colOff>
      <xdr:row>1</xdr:row>
      <xdr:rowOff>336176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59702" y="55906"/>
          <a:ext cx="1801973" cy="717299"/>
        </a:xfrm>
        <a:prstGeom prst="rect">
          <a:avLst/>
        </a:prstGeom>
      </xdr:spPr>
    </xdr:pic>
    <xdr:clientData/>
  </xdr:twoCellAnchor>
  <xdr:twoCellAnchor editAs="oneCell">
    <xdr:from>
      <xdr:col>0</xdr:col>
      <xdr:colOff>33617</xdr:colOff>
      <xdr:row>0</xdr:row>
      <xdr:rowOff>92946</xdr:rowOff>
    </xdr:from>
    <xdr:to>
      <xdr:col>1</xdr:col>
      <xdr:colOff>818030</xdr:colOff>
      <xdr:row>1</xdr:row>
      <xdr:rowOff>227061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617" y="92946"/>
          <a:ext cx="1602442" cy="571144"/>
        </a:xfrm>
        <a:prstGeom prst="rect">
          <a:avLst/>
        </a:prstGeom>
      </xdr:spPr>
    </xdr:pic>
    <xdr:clientData/>
  </xdr:twoCellAnchor>
  <xdr:twoCellAnchor editAs="oneCell">
    <xdr:from>
      <xdr:col>8</xdr:col>
      <xdr:colOff>332801</xdr:colOff>
      <xdr:row>3</xdr:row>
      <xdr:rowOff>212744</xdr:rowOff>
    </xdr:from>
    <xdr:to>
      <xdr:col>9</xdr:col>
      <xdr:colOff>321325</xdr:colOff>
      <xdr:row>5</xdr:row>
      <xdr:rowOff>246338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20211" y="1520997"/>
          <a:ext cx="941024" cy="905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215"/>
  <sheetViews>
    <sheetView showGridLines="0" view="pageBreakPreview" topLeftCell="A193" zoomScale="115" zoomScaleSheetLayoutView="115" workbookViewId="0">
      <selection activeCell="E90" sqref="E90"/>
    </sheetView>
  </sheetViews>
  <sheetFormatPr defaultRowHeight="12.75" x14ac:dyDescent="0.2"/>
  <cols>
    <col min="1" max="1" width="14.42578125" style="2" customWidth="1"/>
    <col min="2" max="2" width="35.140625" customWidth="1"/>
    <col min="3" max="3" width="30.85546875" customWidth="1"/>
    <col min="4" max="4" width="17.5703125" style="91" customWidth="1"/>
    <col min="5" max="5" width="49.42578125" customWidth="1"/>
  </cols>
  <sheetData>
    <row r="1" spans="1:5" ht="26.25" customHeight="1" x14ac:dyDescent="0.25">
      <c r="A1" s="56" t="s">
        <v>433</v>
      </c>
      <c r="B1" s="57" t="s">
        <v>434</v>
      </c>
      <c r="D1" s="90" t="s">
        <v>209</v>
      </c>
      <c r="E1" s="3" t="s">
        <v>5</v>
      </c>
    </row>
    <row r="2" spans="1:5" ht="15.75" x14ac:dyDescent="0.25">
      <c r="A2" s="56"/>
      <c r="B2" s="57"/>
      <c r="D2" s="10">
        <v>1</v>
      </c>
      <c r="E2" s="5" t="s">
        <v>159</v>
      </c>
    </row>
    <row r="3" spans="1:5" ht="15.75" x14ac:dyDescent="0.25">
      <c r="A3" s="56" t="s">
        <v>435</v>
      </c>
      <c r="B3" s="57" t="s">
        <v>436</v>
      </c>
      <c r="D3" s="10">
        <v>2</v>
      </c>
      <c r="E3" s="5" t="s">
        <v>164</v>
      </c>
    </row>
    <row r="4" spans="1:5" ht="15.75" x14ac:dyDescent="0.25">
      <c r="A4" s="56"/>
      <c r="B4" s="57" t="s">
        <v>437</v>
      </c>
      <c r="D4" s="10">
        <v>3</v>
      </c>
      <c r="E4" s="5" t="s">
        <v>190</v>
      </c>
    </row>
    <row r="5" spans="1:5" ht="15.75" x14ac:dyDescent="0.25">
      <c r="A5" s="56"/>
      <c r="B5" s="58" t="s">
        <v>438</v>
      </c>
      <c r="D5" s="10">
        <v>4</v>
      </c>
      <c r="E5" s="5" t="s">
        <v>173</v>
      </c>
    </row>
    <row r="6" spans="1:5" x14ac:dyDescent="0.2">
      <c r="D6" s="10">
        <v>5</v>
      </c>
      <c r="E6" s="5" t="s">
        <v>175</v>
      </c>
    </row>
    <row r="7" spans="1:5" x14ac:dyDescent="0.2">
      <c r="D7" s="10">
        <v>6</v>
      </c>
      <c r="E7" s="5" t="s">
        <v>214</v>
      </c>
    </row>
    <row r="8" spans="1:5" x14ac:dyDescent="0.2">
      <c r="D8" s="10">
        <v>7</v>
      </c>
      <c r="E8" s="5" t="s">
        <v>169</v>
      </c>
    </row>
    <row r="9" spans="1:5" x14ac:dyDescent="0.2">
      <c r="A9" s="7" t="s">
        <v>207</v>
      </c>
      <c r="B9" s="8" t="s">
        <v>208</v>
      </c>
      <c r="D9" s="10">
        <v>8</v>
      </c>
      <c r="E9" s="5" t="s">
        <v>177</v>
      </c>
    </row>
    <row r="10" spans="1:5" x14ac:dyDescent="0.2">
      <c r="A10" s="4">
        <v>1</v>
      </c>
      <c r="B10" s="9" t="s">
        <v>160</v>
      </c>
      <c r="D10" s="10">
        <v>9</v>
      </c>
      <c r="E10" s="5" t="s">
        <v>1524</v>
      </c>
    </row>
    <row r="11" spans="1:5" x14ac:dyDescent="0.2">
      <c r="A11" s="4">
        <v>2</v>
      </c>
      <c r="B11" s="9" t="s">
        <v>149</v>
      </c>
      <c r="D11" s="10">
        <v>10</v>
      </c>
      <c r="E11" s="5" t="s">
        <v>170</v>
      </c>
    </row>
    <row r="12" spans="1:5" x14ac:dyDescent="0.2">
      <c r="A12" s="4">
        <v>3</v>
      </c>
      <c r="B12" s="9" t="s">
        <v>176</v>
      </c>
      <c r="D12" s="10">
        <v>11</v>
      </c>
      <c r="E12" s="5" t="s">
        <v>69</v>
      </c>
    </row>
    <row r="13" spans="1:5" x14ac:dyDescent="0.2">
      <c r="A13" s="4">
        <v>4</v>
      </c>
      <c r="B13" s="9" t="s">
        <v>206</v>
      </c>
      <c r="D13" s="10">
        <v>12</v>
      </c>
      <c r="E13" s="5" t="s">
        <v>140</v>
      </c>
    </row>
    <row r="14" spans="1:5" x14ac:dyDescent="0.2">
      <c r="A14" s="4">
        <v>5</v>
      </c>
      <c r="B14" s="9" t="s">
        <v>439</v>
      </c>
      <c r="D14" s="10">
        <v>13</v>
      </c>
      <c r="E14" s="5" t="s">
        <v>97</v>
      </c>
    </row>
    <row r="15" spans="1:5" x14ac:dyDescent="0.2">
      <c r="A15" s="4">
        <v>6</v>
      </c>
      <c r="B15" s="9" t="s">
        <v>150</v>
      </c>
      <c r="D15" s="10">
        <v>14</v>
      </c>
      <c r="E15" s="5" t="s">
        <v>213</v>
      </c>
    </row>
    <row r="16" spans="1:5" x14ac:dyDescent="0.2">
      <c r="A16" s="4">
        <v>7</v>
      </c>
      <c r="B16" s="9" t="s">
        <v>296</v>
      </c>
      <c r="D16" s="10">
        <v>15</v>
      </c>
      <c r="E16" s="5" t="s">
        <v>131</v>
      </c>
    </row>
    <row r="17" spans="1:5" x14ac:dyDescent="0.2">
      <c r="A17" s="4">
        <v>8</v>
      </c>
      <c r="B17" s="9" t="s">
        <v>294</v>
      </c>
      <c r="D17" s="10">
        <v>16</v>
      </c>
      <c r="E17" s="5" t="s">
        <v>171</v>
      </c>
    </row>
    <row r="18" spans="1:5" ht="15.75" x14ac:dyDescent="0.25">
      <c r="A18" s="4">
        <v>9</v>
      </c>
      <c r="B18" s="9" t="s">
        <v>295</v>
      </c>
      <c r="C18" s="57"/>
      <c r="D18" s="10">
        <v>17</v>
      </c>
      <c r="E18" s="5" t="s">
        <v>179</v>
      </c>
    </row>
    <row r="19" spans="1:5" ht="15.75" x14ac:dyDescent="0.25">
      <c r="A19" s="4">
        <v>10</v>
      </c>
      <c r="B19" s="9" t="s">
        <v>297</v>
      </c>
      <c r="C19" s="57"/>
      <c r="D19" s="10">
        <v>18</v>
      </c>
      <c r="E19" s="5" t="s">
        <v>165</v>
      </c>
    </row>
    <row r="20" spans="1:5" ht="15.75" x14ac:dyDescent="0.25">
      <c r="A20" s="4">
        <v>11</v>
      </c>
      <c r="B20" s="9" t="s">
        <v>298</v>
      </c>
      <c r="C20" s="57"/>
      <c r="D20" s="10">
        <v>19</v>
      </c>
      <c r="E20" s="5" t="s">
        <v>192</v>
      </c>
    </row>
    <row r="21" spans="1:5" ht="15.75" x14ac:dyDescent="0.25">
      <c r="A21" s="4">
        <v>12</v>
      </c>
      <c r="B21" s="9" t="s">
        <v>440</v>
      </c>
      <c r="C21" s="57"/>
      <c r="D21" s="10">
        <v>20</v>
      </c>
      <c r="E21" s="6" t="s">
        <v>212</v>
      </c>
    </row>
    <row r="22" spans="1:5" ht="15.75" x14ac:dyDescent="0.25">
      <c r="A22" s="92">
        <v>13</v>
      </c>
      <c r="B22" s="9" t="s">
        <v>896</v>
      </c>
      <c r="C22" s="57"/>
      <c r="D22" s="10">
        <v>21</v>
      </c>
      <c r="E22" s="6" t="s">
        <v>210</v>
      </c>
    </row>
    <row r="23" spans="1:5" ht="15" x14ac:dyDescent="0.2">
      <c r="A23" s="92">
        <v>14</v>
      </c>
      <c r="B23" s="9" t="s">
        <v>897</v>
      </c>
      <c r="C23" s="59"/>
      <c r="D23" s="10">
        <v>22</v>
      </c>
      <c r="E23" s="5" t="s">
        <v>181</v>
      </c>
    </row>
    <row r="24" spans="1:5" x14ac:dyDescent="0.2">
      <c r="D24" s="10">
        <v>23</v>
      </c>
      <c r="E24" s="5" t="s">
        <v>194</v>
      </c>
    </row>
    <row r="25" spans="1:5" x14ac:dyDescent="0.2">
      <c r="D25" s="10">
        <v>24</v>
      </c>
      <c r="E25" s="5" t="s">
        <v>77</v>
      </c>
    </row>
    <row r="26" spans="1:5" x14ac:dyDescent="0.2">
      <c r="D26" s="10">
        <v>25</v>
      </c>
      <c r="E26" s="5" t="s">
        <v>111</v>
      </c>
    </row>
    <row r="27" spans="1:5" x14ac:dyDescent="0.2">
      <c r="A27" s="7" t="s">
        <v>441</v>
      </c>
      <c r="B27" s="8" t="s">
        <v>442</v>
      </c>
      <c r="D27" s="10">
        <v>26</v>
      </c>
      <c r="E27" s="5" t="s">
        <v>163</v>
      </c>
    </row>
    <row r="28" spans="1:5" x14ac:dyDescent="0.2">
      <c r="A28" s="4">
        <v>50</v>
      </c>
      <c r="B28" s="9" t="s">
        <v>1588</v>
      </c>
      <c r="D28" s="10">
        <v>27</v>
      </c>
      <c r="E28" s="5" t="s">
        <v>133</v>
      </c>
    </row>
    <row r="29" spans="1:5" x14ac:dyDescent="0.2">
      <c r="A29" s="4">
        <v>51</v>
      </c>
      <c r="B29" s="9" t="s">
        <v>1581</v>
      </c>
      <c r="D29" s="10">
        <v>28</v>
      </c>
      <c r="E29" s="5" t="s">
        <v>122</v>
      </c>
    </row>
    <row r="30" spans="1:5" x14ac:dyDescent="0.2">
      <c r="A30" s="4">
        <v>52</v>
      </c>
      <c r="B30" s="9"/>
      <c r="D30" s="10">
        <v>29</v>
      </c>
      <c r="E30" s="5" t="s">
        <v>211</v>
      </c>
    </row>
    <row r="31" spans="1:5" x14ac:dyDescent="0.2">
      <c r="A31" s="4">
        <v>53</v>
      </c>
      <c r="B31" s="9" t="s">
        <v>1589</v>
      </c>
      <c r="D31" s="10">
        <v>30</v>
      </c>
      <c r="E31" s="5" t="s">
        <v>167</v>
      </c>
    </row>
    <row r="32" spans="1:5" x14ac:dyDescent="0.2">
      <c r="A32" s="4">
        <v>54</v>
      </c>
      <c r="B32" s="9" t="s">
        <v>1582</v>
      </c>
      <c r="D32" s="10">
        <v>31</v>
      </c>
      <c r="E32" s="5" t="s">
        <v>2049</v>
      </c>
    </row>
    <row r="33" spans="1:5" x14ac:dyDescent="0.2">
      <c r="A33" s="4">
        <v>55</v>
      </c>
      <c r="B33" s="9" t="s">
        <v>1543</v>
      </c>
      <c r="D33" s="10">
        <v>32</v>
      </c>
      <c r="E33" s="6" t="s">
        <v>23</v>
      </c>
    </row>
    <row r="34" spans="1:5" x14ac:dyDescent="0.2">
      <c r="A34" s="4">
        <v>56</v>
      </c>
      <c r="B34" s="9"/>
      <c r="D34" s="10">
        <v>33</v>
      </c>
      <c r="E34" s="5" t="s">
        <v>83</v>
      </c>
    </row>
    <row r="35" spans="1:5" x14ac:dyDescent="0.2">
      <c r="A35" s="4">
        <v>57</v>
      </c>
      <c r="B35" s="9"/>
      <c r="D35" s="10">
        <v>34</v>
      </c>
      <c r="E35" s="5" t="s">
        <v>182</v>
      </c>
    </row>
    <row r="36" spans="1:5" x14ac:dyDescent="0.2">
      <c r="A36" s="4">
        <v>58</v>
      </c>
      <c r="B36" s="9"/>
      <c r="D36" s="10">
        <v>35</v>
      </c>
      <c r="E36" s="5" t="s">
        <v>443</v>
      </c>
    </row>
    <row r="37" spans="1:5" x14ac:dyDescent="0.2">
      <c r="A37" s="4">
        <v>59</v>
      </c>
      <c r="B37" s="9"/>
      <c r="D37" s="10">
        <v>36</v>
      </c>
      <c r="E37" s="5" t="s">
        <v>107</v>
      </c>
    </row>
    <row r="38" spans="1:5" x14ac:dyDescent="0.2">
      <c r="A38" s="4">
        <v>60</v>
      </c>
      <c r="B38" s="9"/>
      <c r="D38" s="10">
        <v>37</v>
      </c>
      <c r="E38" s="5" t="s">
        <v>151</v>
      </c>
    </row>
    <row r="39" spans="1:5" x14ac:dyDescent="0.2">
      <c r="D39" s="10">
        <v>38</v>
      </c>
      <c r="E39" s="5" t="s">
        <v>101</v>
      </c>
    </row>
    <row r="40" spans="1:5" x14ac:dyDescent="0.2">
      <c r="D40" s="10">
        <v>39</v>
      </c>
      <c r="E40" s="5" t="s">
        <v>2058</v>
      </c>
    </row>
    <row r="41" spans="1:5" x14ac:dyDescent="0.2">
      <c r="D41" s="10">
        <v>40</v>
      </c>
      <c r="E41" s="5" t="s">
        <v>132</v>
      </c>
    </row>
    <row r="42" spans="1:5" x14ac:dyDescent="0.2">
      <c r="D42" s="10">
        <v>41</v>
      </c>
      <c r="E42" s="5" t="s">
        <v>168</v>
      </c>
    </row>
    <row r="43" spans="1:5" x14ac:dyDescent="0.2">
      <c r="D43" s="10">
        <v>42</v>
      </c>
      <c r="E43" s="6" t="s">
        <v>79</v>
      </c>
    </row>
    <row r="44" spans="1:5" x14ac:dyDescent="0.2">
      <c r="D44" s="10">
        <v>43</v>
      </c>
      <c r="E44" s="6" t="s">
        <v>24</v>
      </c>
    </row>
    <row r="45" spans="1:5" x14ac:dyDescent="0.2">
      <c r="D45" s="10">
        <v>44</v>
      </c>
      <c r="E45" s="6" t="s">
        <v>172</v>
      </c>
    </row>
    <row r="46" spans="1:5" x14ac:dyDescent="0.2">
      <c r="D46" s="10">
        <v>45</v>
      </c>
      <c r="E46" s="5" t="s">
        <v>1916</v>
      </c>
    </row>
    <row r="47" spans="1:5" x14ac:dyDescent="0.2">
      <c r="D47" s="10">
        <v>46</v>
      </c>
      <c r="E47" s="5" t="s">
        <v>93</v>
      </c>
    </row>
    <row r="48" spans="1:5" x14ac:dyDescent="0.2">
      <c r="D48" s="10">
        <v>47</v>
      </c>
      <c r="E48" s="5" t="s">
        <v>105</v>
      </c>
    </row>
    <row r="49" spans="4:5" x14ac:dyDescent="0.2">
      <c r="D49" s="10">
        <v>48</v>
      </c>
      <c r="E49" s="6" t="s">
        <v>1741</v>
      </c>
    </row>
    <row r="50" spans="4:5" x14ac:dyDescent="0.2">
      <c r="D50" s="10">
        <v>49</v>
      </c>
      <c r="E50" s="5" t="s">
        <v>1696</v>
      </c>
    </row>
    <row r="51" spans="4:5" x14ac:dyDescent="0.2">
      <c r="D51" s="10">
        <v>50</v>
      </c>
      <c r="E51" s="5" t="s">
        <v>184</v>
      </c>
    </row>
    <row r="52" spans="4:5" x14ac:dyDescent="0.2">
      <c r="D52" s="10">
        <v>51</v>
      </c>
      <c r="E52" s="5" t="s">
        <v>197</v>
      </c>
    </row>
    <row r="53" spans="4:5" x14ac:dyDescent="0.2">
      <c r="D53" s="10">
        <v>52</v>
      </c>
      <c r="E53" s="5" t="s">
        <v>186</v>
      </c>
    </row>
    <row r="54" spans="4:5" x14ac:dyDescent="0.2">
      <c r="D54" s="10">
        <v>53</v>
      </c>
      <c r="E54" s="5" t="s">
        <v>157</v>
      </c>
    </row>
    <row r="55" spans="4:5" x14ac:dyDescent="0.2">
      <c r="D55" s="10">
        <v>54</v>
      </c>
      <c r="E55" s="5" t="s">
        <v>166</v>
      </c>
    </row>
    <row r="56" spans="4:5" x14ac:dyDescent="0.2">
      <c r="D56" s="10">
        <v>55</v>
      </c>
      <c r="E56" s="6" t="s">
        <v>54</v>
      </c>
    </row>
    <row r="57" spans="4:5" x14ac:dyDescent="0.2">
      <c r="D57" s="10">
        <v>56</v>
      </c>
      <c r="E57" s="6" t="s">
        <v>40</v>
      </c>
    </row>
    <row r="58" spans="4:5" x14ac:dyDescent="0.2">
      <c r="D58" s="10">
        <v>57</v>
      </c>
      <c r="E58" s="5" t="s">
        <v>112</v>
      </c>
    </row>
    <row r="59" spans="4:5" x14ac:dyDescent="0.2">
      <c r="D59" s="10">
        <v>58</v>
      </c>
      <c r="E59" s="5" t="s">
        <v>199</v>
      </c>
    </row>
    <row r="60" spans="4:5" x14ac:dyDescent="0.2">
      <c r="D60" s="10">
        <v>59</v>
      </c>
      <c r="E60" s="5" t="s">
        <v>188</v>
      </c>
    </row>
    <row r="61" spans="4:5" x14ac:dyDescent="0.2">
      <c r="D61" s="10">
        <v>60</v>
      </c>
      <c r="E61" s="5" t="s">
        <v>113</v>
      </c>
    </row>
    <row r="62" spans="4:5" x14ac:dyDescent="0.2">
      <c r="D62" s="10">
        <v>61</v>
      </c>
      <c r="E62" s="5" t="s">
        <v>201</v>
      </c>
    </row>
    <row r="63" spans="4:5" x14ac:dyDescent="0.2">
      <c r="D63" s="10">
        <v>62</v>
      </c>
      <c r="E63" s="5" t="s">
        <v>2072</v>
      </c>
    </row>
    <row r="64" spans="4:5" x14ac:dyDescent="0.2">
      <c r="D64" s="10">
        <v>63</v>
      </c>
      <c r="E64" s="5" t="s">
        <v>306</v>
      </c>
    </row>
    <row r="65" spans="4:5" x14ac:dyDescent="0.2">
      <c r="D65" s="10">
        <v>64</v>
      </c>
      <c r="E65" s="5" t="s">
        <v>444</v>
      </c>
    </row>
    <row r="66" spans="4:5" x14ac:dyDescent="0.2">
      <c r="D66" s="10">
        <v>65</v>
      </c>
      <c r="E66" s="5" t="s">
        <v>445</v>
      </c>
    </row>
    <row r="67" spans="4:5" x14ac:dyDescent="0.2">
      <c r="D67" s="10">
        <v>66</v>
      </c>
      <c r="E67" s="5" t="s">
        <v>446</v>
      </c>
    </row>
    <row r="68" spans="4:5" x14ac:dyDescent="0.2">
      <c r="D68" s="10">
        <v>67</v>
      </c>
      <c r="E68" s="5" t="s">
        <v>447</v>
      </c>
    </row>
    <row r="69" spans="4:5" x14ac:dyDescent="0.2">
      <c r="D69" s="10">
        <v>68</v>
      </c>
      <c r="E69" s="5" t="s">
        <v>448</v>
      </c>
    </row>
    <row r="70" spans="4:5" x14ac:dyDescent="0.2">
      <c r="D70" s="10">
        <v>69</v>
      </c>
      <c r="E70" s="5" t="s">
        <v>449</v>
      </c>
    </row>
    <row r="71" spans="4:5" x14ac:dyDescent="0.2">
      <c r="D71" s="10">
        <v>70</v>
      </c>
      <c r="E71" s="5" t="s">
        <v>450</v>
      </c>
    </row>
    <row r="72" spans="4:5" x14ac:dyDescent="0.2">
      <c r="D72" s="10">
        <v>71</v>
      </c>
      <c r="E72" s="60" t="s">
        <v>451</v>
      </c>
    </row>
    <row r="73" spans="4:5" x14ac:dyDescent="0.2">
      <c r="D73" s="61">
        <v>72</v>
      </c>
      <c r="E73" s="5" t="s">
        <v>452</v>
      </c>
    </row>
    <row r="74" spans="4:5" x14ac:dyDescent="0.2">
      <c r="D74" s="61">
        <v>73</v>
      </c>
      <c r="E74" s="5" t="s">
        <v>453</v>
      </c>
    </row>
    <row r="75" spans="4:5" x14ac:dyDescent="0.2">
      <c r="D75" s="61">
        <v>74</v>
      </c>
      <c r="E75" s="5" t="s">
        <v>454</v>
      </c>
    </row>
    <row r="76" spans="4:5" x14ac:dyDescent="0.2">
      <c r="D76" s="61">
        <v>75</v>
      </c>
      <c r="E76" s="5" t="s">
        <v>455</v>
      </c>
    </row>
    <row r="77" spans="4:5" x14ac:dyDescent="0.2">
      <c r="D77" s="61">
        <v>76</v>
      </c>
      <c r="E77" s="5" t="s">
        <v>456</v>
      </c>
    </row>
    <row r="78" spans="4:5" x14ac:dyDescent="0.2">
      <c r="D78" s="10">
        <v>77</v>
      </c>
      <c r="E78" s="62" t="s">
        <v>457</v>
      </c>
    </row>
    <row r="79" spans="4:5" x14ac:dyDescent="0.2">
      <c r="D79" s="10">
        <v>78</v>
      </c>
      <c r="E79" s="62" t="s">
        <v>458</v>
      </c>
    </row>
    <row r="80" spans="4:5" x14ac:dyDescent="0.2">
      <c r="D80" s="10">
        <v>79</v>
      </c>
      <c r="E80" s="62" t="s">
        <v>459</v>
      </c>
    </row>
    <row r="81" spans="4:5" x14ac:dyDescent="0.2">
      <c r="D81" s="10">
        <v>80</v>
      </c>
      <c r="E81" s="62" t="s">
        <v>460</v>
      </c>
    </row>
    <row r="82" spans="4:5" x14ac:dyDescent="0.2">
      <c r="D82" s="10">
        <v>81</v>
      </c>
      <c r="E82" s="62" t="s">
        <v>461</v>
      </c>
    </row>
    <row r="83" spans="4:5" x14ac:dyDescent="0.2">
      <c r="D83" s="10">
        <v>82</v>
      </c>
      <c r="E83" s="62" t="s">
        <v>462</v>
      </c>
    </row>
    <row r="84" spans="4:5" x14ac:dyDescent="0.2">
      <c r="D84" s="10">
        <v>83</v>
      </c>
      <c r="E84" s="62" t="s">
        <v>463</v>
      </c>
    </row>
    <row r="85" spans="4:5" x14ac:dyDescent="0.2">
      <c r="D85" s="10">
        <v>84</v>
      </c>
      <c r="E85" s="62" t="s">
        <v>464</v>
      </c>
    </row>
    <row r="86" spans="4:5" x14ac:dyDescent="0.2">
      <c r="D86" s="10">
        <v>85</v>
      </c>
      <c r="E86" s="62" t="s">
        <v>781</v>
      </c>
    </row>
    <row r="87" spans="4:5" x14ac:dyDescent="0.2">
      <c r="D87" s="10">
        <v>86</v>
      </c>
      <c r="E87" s="62" t="s">
        <v>785</v>
      </c>
    </row>
    <row r="88" spans="4:5" x14ac:dyDescent="0.2">
      <c r="D88" s="10">
        <v>87</v>
      </c>
      <c r="E88" s="62" t="s">
        <v>855</v>
      </c>
    </row>
    <row r="89" spans="4:5" x14ac:dyDescent="0.2">
      <c r="D89" s="10">
        <v>88</v>
      </c>
      <c r="E89" s="62" t="s">
        <v>856</v>
      </c>
    </row>
    <row r="90" spans="4:5" x14ac:dyDescent="0.2">
      <c r="D90" s="10">
        <v>89</v>
      </c>
      <c r="E90" s="62" t="s">
        <v>849</v>
      </c>
    </row>
    <row r="91" spans="4:5" x14ac:dyDescent="0.2">
      <c r="D91" s="10">
        <v>90</v>
      </c>
      <c r="E91" s="62" t="s">
        <v>1743</v>
      </c>
    </row>
    <row r="92" spans="4:5" x14ac:dyDescent="0.2">
      <c r="D92" s="10">
        <v>91</v>
      </c>
      <c r="E92" s="62" t="s">
        <v>842</v>
      </c>
    </row>
    <row r="93" spans="4:5" x14ac:dyDescent="0.2">
      <c r="D93" s="10">
        <v>92</v>
      </c>
      <c r="E93" s="62" t="s">
        <v>857</v>
      </c>
    </row>
    <row r="94" spans="4:5" x14ac:dyDescent="0.2">
      <c r="D94" s="10">
        <v>93</v>
      </c>
      <c r="E94" s="62" t="s">
        <v>133</v>
      </c>
    </row>
    <row r="95" spans="4:5" x14ac:dyDescent="0.2">
      <c r="D95" s="10">
        <v>94</v>
      </c>
      <c r="E95" s="62" t="s">
        <v>858</v>
      </c>
    </row>
    <row r="96" spans="4:5" x14ac:dyDescent="0.2">
      <c r="D96" s="10">
        <v>95</v>
      </c>
      <c r="E96" s="62" t="s">
        <v>863</v>
      </c>
    </row>
    <row r="97" spans="4:5" x14ac:dyDescent="0.2">
      <c r="D97" s="10">
        <v>96</v>
      </c>
      <c r="E97" s="5" t="s">
        <v>1725</v>
      </c>
    </row>
    <row r="98" spans="4:5" x14ac:dyDescent="0.2">
      <c r="D98" s="10">
        <v>97</v>
      </c>
      <c r="E98" s="5" t="s">
        <v>880</v>
      </c>
    </row>
    <row r="99" spans="4:5" x14ac:dyDescent="0.2">
      <c r="D99" s="10">
        <v>98</v>
      </c>
      <c r="E99" s="5" t="s">
        <v>881</v>
      </c>
    </row>
    <row r="100" spans="4:5" x14ac:dyDescent="0.2">
      <c r="D100" s="10">
        <v>99</v>
      </c>
      <c r="E100" s="5" t="s">
        <v>884</v>
      </c>
    </row>
    <row r="101" spans="4:5" x14ac:dyDescent="0.2">
      <c r="D101" s="10">
        <v>100</v>
      </c>
      <c r="E101" s="5" t="s">
        <v>885</v>
      </c>
    </row>
    <row r="102" spans="4:5" x14ac:dyDescent="0.2">
      <c r="D102" s="10">
        <v>101</v>
      </c>
      <c r="E102" s="5" t="s">
        <v>888</v>
      </c>
    </row>
    <row r="103" spans="4:5" x14ac:dyDescent="0.2">
      <c r="D103" s="10">
        <v>102</v>
      </c>
      <c r="E103" s="5" t="s">
        <v>889</v>
      </c>
    </row>
    <row r="104" spans="4:5" x14ac:dyDescent="0.2">
      <c r="D104" s="10">
        <v>103</v>
      </c>
      <c r="E104" s="5" t="s">
        <v>890</v>
      </c>
    </row>
    <row r="105" spans="4:5" x14ac:dyDescent="0.2">
      <c r="D105" s="10">
        <v>104</v>
      </c>
      <c r="E105" s="5" t="s">
        <v>1719</v>
      </c>
    </row>
    <row r="106" spans="4:5" x14ac:dyDescent="0.2">
      <c r="D106" s="10">
        <v>105</v>
      </c>
      <c r="E106" s="5" t="s">
        <v>949</v>
      </c>
    </row>
    <row r="107" spans="4:5" x14ac:dyDescent="0.2">
      <c r="D107" s="10">
        <v>106</v>
      </c>
      <c r="E107" s="5" t="s">
        <v>891</v>
      </c>
    </row>
    <row r="108" spans="4:5" x14ac:dyDescent="0.2">
      <c r="D108" s="10">
        <v>107</v>
      </c>
      <c r="E108" s="5" t="s">
        <v>920</v>
      </c>
    </row>
    <row r="109" spans="4:5" x14ac:dyDescent="0.2">
      <c r="D109" s="10">
        <v>108</v>
      </c>
      <c r="E109" s="5" t="s">
        <v>941</v>
      </c>
    </row>
    <row r="110" spans="4:5" x14ac:dyDescent="0.2">
      <c r="D110" s="10">
        <v>109</v>
      </c>
      <c r="E110" s="5" t="s">
        <v>892</v>
      </c>
    </row>
    <row r="111" spans="4:5" x14ac:dyDescent="0.2">
      <c r="D111" s="10">
        <v>110</v>
      </c>
      <c r="E111" s="5" t="s">
        <v>1785</v>
      </c>
    </row>
    <row r="112" spans="4:5" x14ac:dyDescent="0.2">
      <c r="D112" s="10">
        <v>111</v>
      </c>
      <c r="E112" s="5" t="s">
        <v>893</v>
      </c>
    </row>
    <row r="113" spans="4:5" x14ac:dyDescent="0.2">
      <c r="D113" s="10">
        <v>112</v>
      </c>
      <c r="E113" s="5" t="s">
        <v>1790</v>
      </c>
    </row>
    <row r="114" spans="4:5" x14ac:dyDescent="0.2">
      <c r="D114" s="10">
        <v>113</v>
      </c>
      <c r="E114" s="5" t="s">
        <v>964</v>
      </c>
    </row>
    <row r="115" spans="4:5" x14ac:dyDescent="0.2">
      <c r="D115" s="10">
        <v>114</v>
      </c>
      <c r="E115" s="5" t="s">
        <v>965</v>
      </c>
    </row>
    <row r="116" spans="4:5" x14ac:dyDescent="0.2">
      <c r="D116" s="10">
        <v>115</v>
      </c>
      <c r="E116" s="5" t="s">
        <v>966</v>
      </c>
    </row>
    <row r="117" spans="4:5" x14ac:dyDescent="0.2">
      <c r="D117" s="97">
        <v>116</v>
      </c>
      <c r="E117" s="60" t="s">
        <v>967</v>
      </c>
    </row>
    <row r="118" spans="4:5" x14ac:dyDescent="0.2">
      <c r="D118" s="10">
        <v>117</v>
      </c>
      <c r="E118" s="5" t="s">
        <v>990</v>
      </c>
    </row>
    <row r="119" spans="4:5" x14ac:dyDescent="0.2">
      <c r="D119" s="10">
        <v>118</v>
      </c>
      <c r="E119" s="5" t="s">
        <v>991</v>
      </c>
    </row>
    <row r="120" spans="4:5" x14ac:dyDescent="0.2">
      <c r="D120" s="10">
        <v>119</v>
      </c>
      <c r="E120" s="5" t="s">
        <v>1735</v>
      </c>
    </row>
    <row r="121" spans="4:5" x14ac:dyDescent="0.2">
      <c r="D121" s="10">
        <v>120</v>
      </c>
      <c r="E121" s="5" t="s">
        <v>992</v>
      </c>
    </row>
    <row r="122" spans="4:5" x14ac:dyDescent="0.2">
      <c r="D122" s="10">
        <v>121</v>
      </c>
      <c r="E122" s="5" t="s">
        <v>1746</v>
      </c>
    </row>
    <row r="123" spans="4:5" x14ac:dyDescent="0.2">
      <c r="D123" s="10">
        <v>122</v>
      </c>
      <c r="E123" s="5" t="s">
        <v>993</v>
      </c>
    </row>
    <row r="124" spans="4:5" x14ac:dyDescent="0.2">
      <c r="D124" s="10">
        <v>123</v>
      </c>
      <c r="E124" s="5" t="s">
        <v>1019</v>
      </c>
    </row>
    <row r="125" spans="4:5" x14ac:dyDescent="0.2">
      <c r="D125" s="10">
        <v>124</v>
      </c>
      <c r="E125" s="5" t="s">
        <v>1020</v>
      </c>
    </row>
    <row r="126" spans="4:5" x14ac:dyDescent="0.2">
      <c r="D126" s="10">
        <v>125</v>
      </c>
      <c r="E126" s="5" t="s">
        <v>1021</v>
      </c>
    </row>
    <row r="127" spans="4:5" x14ac:dyDescent="0.2">
      <c r="D127" s="10">
        <v>126</v>
      </c>
      <c r="E127" s="5" t="s">
        <v>1031</v>
      </c>
    </row>
    <row r="128" spans="4:5" x14ac:dyDescent="0.2">
      <c r="D128" s="10">
        <v>127</v>
      </c>
      <c r="E128" s="5" t="s">
        <v>1038</v>
      </c>
    </row>
    <row r="129" spans="4:5" x14ac:dyDescent="0.2">
      <c r="D129" s="10">
        <v>128</v>
      </c>
      <c r="E129" s="5" t="s">
        <v>1039</v>
      </c>
    </row>
    <row r="130" spans="4:5" x14ac:dyDescent="0.2">
      <c r="D130" s="10">
        <v>129</v>
      </c>
      <c r="E130" s="5" t="s">
        <v>1040</v>
      </c>
    </row>
    <row r="131" spans="4:5" x14ac:dyDescent="0.2">
      <c r="D131" s="10">
        <v>130</v>
      </c>
      <c r="E131" s="5" t="s">
        <v>1041</v>
      </c>
    </row>
    <row r="132" spans="4:5" x14ac:dyDescent="0.2">
      <c r="D132" s="10">
        <v>131</v>
      </c>
      <c r="E132" s="5" t="s">
        <v>1042</v>
      </c>
    </row>
    <row r="133" spans="4:5" x14ac:dyDescent="0.2">
      <c r="D133" s="10">
        <v>132</v>
      </c>
      <c r="E133" s="5" t="s">
        <v>1079</v>
      </c>
    </row>
    <row r="134" spans="4:5" x14ac:dyDescent="0.2">
      <c r="D134" s="10">
        <v>133</v>
      </c>
      <c r="E134" s="5" t="s">
        <v>1080</v>
      </c>
    </row>
    <row r="135" spans="4:5" x14ac:dyDescent="0.2">
      <c r="D135" s="10">
        <v>134</v>
      </c>
      <c r="E135" s="5" t="s">
        <v>1105</v>
      </c>
    </row>
    <row r="136" spans="4:5" x14ac:dyDescent="0.2">
      <c r="D136" s="10">
        <v>135</v>
      </c>
      <c r="E136" s="5" t="s">
        <v>1106</v>
      </c>
    </row>
    <row r="137" spans="4:5" x14ac:dyDescent="0.2">
      <c r="D137" s="10">
        <v>136</v>
      </c>
      <c r="E137" s="5" t="s">
        <v>1107</v>
      </c>
    </row>
    <row r="138" spans="4:5" x14ac:dyDescent="0.2">
      <c r="D138" s="10">
        <v>137</v>
      </c>
      <c r="E138" s="5" t="s">
        <v>1120</v>
      </c>
    </row>
    <row r="139" spans="4:5" x14ac:dyDescent="0.2">
      <c r="D139" s="10">
        <v>138</v>
      </c>
      <c r="E139" s="5" t="s">
        <v>1125</v>
      </c>
    </row>
    <row r="140" spans="4:5" x14ac:dyDescent="0.2">
      <c r="D140" s="10">
        <v>139</v>
      </c>
      <c r="E140" s="5" t="s">
        <v>1549</v>
      </c>
    </row>
    <row r="141" spans="4:5" x14ac:dyDescent="0.2">
      <c r="D141" s="10">
        <v>140</v>
      </c>
      <c r="E141" s="5" t="s">
        <v>1948</v>
      </c>
    </row>
    <row r="142" spans="4:5" x14ac:dyDescent="0.2">
      <c r="D142" s="10">
        <v>141</v>
      </c>
      <c r="E142" s="5" t="s">
        <v>1365</v>
      </c>
    </row>
    <row r="143" spans="4:5" x14ac:dyDescent="0.2">
      <c r="D143" s="10">
        <v>142</v>
      </c>
      <c r="E143" s="5" t="s">
        <v>1550</v>
      </c>
    </row>
    <row r="144" spans="4:5" x14ac:dyDescent="0.2">
      <c r="D144" s="10">
        <v>143</v>
      </c>
      <c r="E144" s="5" t="s">
        <v>1373</v>
      </c>
    </row>
    <row r="145" spans="4:5" x14ac:dyDescent="0.2">
      <c r="D145" s="10">
        <v>144</v>
      </c>
      <c r="E145" s="5" t="s">
        <v>1737</v>
      </c>
    </row>
    <row r="146" spans="4:5" x14ac:dyDescent="0.2">
      <c r="D146" s="10">
        <v>145</v>
      </c>
      <c r="E146" s="5" t="s">
        <v>1551</v>
      </c>
    </row>
    <row r="147" spans="4:5" x14ac:dyDescent="0.2">
      <c r="D147" s="10">
        <v>146</v>
      </c>
      <c r="E147" s="5" t="s">
        <v>1715</v>
      </c>
    </row>
    <row r="148" spans="4:5" x14ac:dyDescent="0.2">
      <c r="D148" s="10">
        <v>147</v>
      </c>
      <c r="E148" s="5" t="s">
        <v>1552</v>
      </c>
    </row>
    <row r="149" spans="4:5" x14ac:dyDescent="0.2">
      <c r="D149" s="10">
        <v>148</v>
      </c>
      <c r="E149" s="5" t="s">
        <v>1402</v>
      </c>
    </row>
    <row r="150" spans="4:5" x14ac:dyDescent="0.2">
      <c r="D150" s="10">
        <v>149</v>
      </c>
      <c r="E150" s="5" t="s">
        <v>1406</v>
      </c>
    </row>
    <row r="151" spans="4:5" x14ac:dyDescent="0.2">
      <c r="D151" s="10">
        <v>150</v>
      </c>
      <c r="E151" s="5" t="s">
        <v>1553</v>
      </c>
    </row>
    <row r="152" spans="4:5" x14ac:dyDescent="0.2">
      <c r="D152" s="10">
        <v>151</v>
      </c>
      <c r="E152" s="5" t="s">
        <v>1750</v>
      </c>
    </row>
    <row r="153" spans="4:5" x14ac:dyDescent="0.2">
      <c r="D153" s="10">
        <v>152</v>
      </c>
      <c r="E153" s="5" t="s">
        <v>1554</v>
      </c>
    </row>
    <row r="154" spans="4:5" x14ac:dyDescent="0.2">
      <c r="D154" s="10">
        <v>153</v>
      </c>
      <c r="E154" s="5" t="s">
        <v>1721</v>
      </c>
    </row>
    <row r="155" spans="4:5" x14ac:dyDescent="0.2">
      <c r="D155" s="10">
        <v>154</v>
      </c>
      <c r="E155" s="5" t="s">
        <v>1555</v>
      </c>
    </row>
    <row r="156" spans="4:5" x14ac:dyDescent="0.2">
      <c r="D156" s="10">
        <v>155</v>
      </c>
      <c r="E156" s="5" t="s">
        <v>1233</v>
      </c>
    </row>
    <row r="157" spans="4:5" x14ac:dyDescent="0.2">
      <c r="D157" s="10">
        <v>156</v>
      </c>
      <c r="E157" s="5" t="s">
        <v>1758</v>
      </c>
    </row>
    <row r="158" spans="4:5" x14ac:dyDescent="0.2">
      <c r="D158" s="10">
        <v>157</v>
      </c>
      <c r="E158" s="5" t="s">
        <v>1556</v>
      </c>
    </row>
    <row r="159" spans="4:5" x14ac:dyDescent="0.2">
      <c r="D159" s="10">
        <v>158</v>
      </c>
      <c r="E159" s="5" t="s">
        <v>1557</v>
      </c>
    </row>
    <row r="160" spans="4:5" x14ac:dyDescent="0.2">
      <c r="D160" s="10">
        <v>159</v>
      </c>
      <c r="E160" s="5" t="s">
        <v>1558</v>
      </c>
    </row>
    <row r="161" spans="4:5" x14ac:dyDescent="0.2">
      <c r="D161" s="10">
        <v>160</v>
      </c>
      <c r="E161" s="5" t="s">
        <v>1559</v>
      </c>
    </row>
    <row r="162" spans="4:5" x14ac:dyDescent="0.2">
      <c r="D162" s="10">
        <v>161</v>
      </c>
      <c r="E162" s="5" t="s">
        <v>1560</v>
      </c>
    </row>
    <row r="163" spans="4:5" x14ac:dyDescent="0.2">
      <c r="D163" s="10">
        <v>162</v>
      </c>
      <c r="E163" s="5" t="s">
        <v>1561</v>
      </c>
    </row>
    <row r="164" spans="4:5" x14ac:dyDescent="0.2">
      <c r="D164" s="10">
        <v>163</v>
      </c>
      <c r="E164" s="5" t="s">
        <v>1562</v>
      </c>
    </row>
    <row r="165" spans="4:5" x14ac:dyDescent="0.2">
      <c r="D165" s="10">
        <v>164</v>
      </c>
      <c r="E165" s="5" t="s">
        <v>1447</v>
      </c>
    </row>
    <row r="166" spans="4:5" x14ac:dyDescent="0.2">
      <c r="D166" s="10">
        <v>165</v>
      </c>
      <c r="E166" s="5" t="s">
        <v>1563</v>
      </c>
    </row>
    <row r="167" spans="4:5" x14ac:dyDescent="0.2">
      <c r="D167" s="10">
        <v>166</v>
      </c>
      <c r="E167" s="5" t="s">
        <v>1564</v>
      </c>
    </row>
    <row r="168" spans="4:5" x14ac:dyDescent="0.2">
      <c r="D168" s="97">
        <v>167</v>
      </c>
      <c r="E168" s="128" t="s">
        <v>1565</v>
      </c>
    </row>
    <row r="169" spans="4:5" x14ac:dyDescent="0.2">
      <c r="D169" s="10">
        <v>168</v>
      </c>
      <c r="E169" s="5" t="s">
        <v>1456</v>
      </c>
    </row>
    <row r="170" spans="4:5" x14ac:dyDescent="0.2">
      <c r="D170" s="10">
        <v>169</v>
      </c>
      <c r="E170" s="5" t="s">
        <v>1754</v>
      </c>
    </row>
    <row r="171" spans="4:5" x14ac:dyDescent="0.2">
      <c r="D171" s="10">
        <v>170</v>
      </c>
      <c r="E171" s="5" t="s">
        <v>1462</v>
      </c>
    </row>
    <row r="172" spans="4:5" x14ac:dyDescent="0.2">
      <c r="D172" s="10">
        <v>171</v>
      </c>
      <c r="E172" s="5" t="s">
        <v>1466</v>
      </c>
    </row>
    <row r="173" spans="4:5" x14ac:dyDescent="0.2">
      <c r="D173" s="10">
        <v>172</v>
      </c>
      <c r="E173" s="5" t="s">
        <v>1358</v>
      </c>
    </row>
    <row r="174" spans="4:5" x14ac:dyDescent="0.2">
      <c r="D174" s="10">
        <v>173</v>
      </c>
      <c r="E174" s="5" t="s">
        <v>1189</v>
      </c>
    </row>
    <row r="175" spans="4:5" x14ac:dyDescent="0.2">
      <c r="D175" s="10">
        <v>174</v>
      </c>
      <c r="E175" s="5" t="s">
        <v>1536</v>
      </c>
    </row>
    <row r="176" spans="4:5" x14ac:dyDescent="0.2">
      <c r="D176" s="10">
        <v>175</v>
      </c>
      <c r="E176" s="5" t="s">
        <v>1470</v>
      </c>
    </row>
    <row r="177" spans="4:5" x14ac:dyDescent="0.2">
      <c r="D177" s="10">
        <v>500</v>
      </c>
      <c r="E177" s="5" t="s">
        <v>1544</v>
      </c>
    </row>
    <row r="178" spans="4:5" x14ac:dyDescent="0.2">
      <c r="D178" s="10">
        <v>176</v>
      </c>
      <c r="E178" s="123" t="s">
        <v>1474</v>
      </c>
    </row>
    <row r="179" spans="4:5" x14ac:dyDescent="0.2">
      <c r="D179" s="10">
        <v>177</v>
      </c>
      <c r="E179" s="5" t="s">
        <v>1479</v>
      </c>
    </row>
    <row r="180" spans="4:5" x14ac:dyDescent="0.2">
      <c r="D180" s="10">
        <v>178</v>
      </c>
      <c r="E180" s="129" t="s">
        <v>1566</v>
      </c>
    </row>
    <row r="181" spans="4:5" x14ac:dyDescent="0.2">
      <c r="D181" s="10">
        <v>179</v>
      </c>
      <c r="E181" s="123" t="s">
        <v>1489</v>
      </c>
    </row>
    <row r="182" spans="4:5" x14ac:dyDescent="0.2">
      <c r="D182" s="10">
        <v>180</v>
      </c>
      <c r="E182" s="5" t="s">
        <v>1493</v>
      </c>
    </row>
    <row r="183" spans="4:5" x14ac:dyDescent="0.2">
      <c r="D183" s="10">
        <v>181</v>
      </c>
      <c r="E183" s="5" t="s">
        <v>1497</v>
      </c>
    </row>
    <row r="184" spans="4:5" x14ac:dyDescent="0.2">
      <c r="D184" s="10">
        <v>182</v>
      </c>
      <c r="E184" s="5" t="s">
        <v>1567</v>
      </c>
    </row>
    <row r="185" spans="4:5" x14ac:dyDescent="0.2">
      <c r="D185" s="10">
        <v>183</v>
      </c>
      <c r="E185" s="5" t="s">
        <v>1506</v>
      </c>
    </row>
    <row r="186" spans="4:5" x14ac:dyDescent="0.2">
      <c r="D186" s="10">
        <v>184</v>
      </c>
      <c r="E186" s="130" t="s">
        <v>1247</v>
      </c>
    </row>
    <row r="187" spans="4:5" x14ac:dyDescent="0.2">
      <c r="D187" s="10">
        <v>185</v>
      </c>
      <c r="E187" s="5" t="s">
        <v>1670</v>
      </c>
    </row>
    <row r="188" spans="4:5" x14ac:dyDescent="0.2">
      <c r="D188" s="10">
        <v>186</v>
      </c>
      <c r="E188" s="5" t="s">
        <v>1568</v>
      </c>
    </row>
    <row r="189" spans="4:5" x14ac:dyDescent="0.2">
      <c r="D189" s="10">
        <v>187</v>
      </c>
      <c r="E189" s="5" t="s">
        <v>1340</v>
      </c>
    </row>
    <row r="190" spans="4:5" x14ac:dyDescent="0.2">
      <c r="D190" s="10">
        <v>188</v>
      </c>
      <c r="E190" s="5" t="s">
        <v>1513</v>
      </c>
    </row>
    <row r="191" spans="4:5" x14ac:dyDescent="0.2">
      <c r="D191" s="10">
        <v>189</v>
      </c>
      <c r="E191" s="9" t="s">
        <v>1258</v>
      </c>
    </row>
    <row r="192" spans="4:5" x14ac:dyDescent="0.2">
      <c r="D192" s="10">
        <v>190</v>
      </c>
      <c r="E192" s="5" t="s">
        <v>1516</v>
      </c>
    </row>
    <row r="193" spans="4:5" x14ac:dyDescent="0.2">
      <c r="D193" s="10">
        <v>191</v>
      </c>
      <c r="E193" s="9" t="s">
        <v>1518</v>
      </c>
    </row>
    <row r="194" spans="4:5" x14ac:dyDescent="0.2">
      <c r="D194" s="10">
        <v>192</v>
      </c>
      <c r="E194" s="9" t="s">
        <v>863</v>
      </c>
    </row>
    <row r="195" spans="4:5" x14ac:dyDescent="0.2">
      <c r="D195" s="10">
        <v>193</v>
      </c>
      <c r="E195" s="9" t="s">
        <v>1569</v>
      </c>
    </row>
    <row r="196" spans="4:5" x14ac:dyDescent="0.2">
      <c r="D196" s="10">
        <v>194</v>
      </c>
      <c r="E196" s="9" t="s">
        <v>1572</v>
      </c>
    </row>
    <row r="197" spans="4:5" x14ac:dyDescent="0.2">
      <c r="D197" s="10">
        <v>195</v>
      </c>
      <c r="E197" s="9" t="s">
        <v>1576</v>
      </c>
    </row>
    <row r="198" spans="4:5" x14ac:dyDescent="0.2">
      <c r="D198" s="10">
        <v>501</v>
      </c>
      <c r="E198" s="9" t="s">
        <v>1585</v>
      </c>
    </row>
    <row r="199" spans="4:5" x14ac:dyDescent="0.2">
      <c r="D199" s="10">
        <v>196</v>
      </c>
      <c r="E199" s="9" t="s">
        <v>1606</v>
      </c>
    </row>
    <row r="200" spans="4:5" x14ac:dyDescent="0.2">
      <c r="D200" s="10">
        <v>197</v>
      </c>
      <c r="E200" s="9" t="s">
        <v>1729</v>
      </c>
    </row>
    <row r="201" spans="4:5" x14ac:dyDescent="0.2">
      <c r="D201" s="10">
        <v>198</v>
      </c>
      <c r="E201" s="9" t="s">
        <v>1744</v>
      </c>
    </row>
    <row r="202" spans="4:5" x14ac:dyDescent="0.2">
      <c r="D202" s="10">
        <v>199</v>
      </c>
      <c r="E202" s="9" t="s">
        <v>1763</v>
      </c>
    </row>
    <row r="203" spans="4:5" x14ac:dyDescent="0.2">
      <c r="D203" s="10">
        <v>200</v>
      </c>
      <c r="E203" s="9" t="s">
        <v>1816</v>
      </c>
    </row>
    <row r="204" spans="4:5" x14ac:dyDescent="0.2">
      <c r="D204" s="10">
        <v>201</v>
      </c>
      <c r="E204" s="9" t="s">
        <v>1824</v>
      </c>
    </row>
    <row r="205" spans="4:5" x14ac:dyDescent="0.2">
      <c r="D205" s="10">
        <v>202</v>
      </c>
      <c r="E205" s="9" t="s">
        <v>2040</v>
      </c>
    </row>
    <row r="206" spans="4:5" x14ac:dyDescent="0.2">
      <c r="D206" s="10">
        <v>203</v>
      </c>
      <c r="E206" s="9" t="s">
        <v>2073</v>
      </c>
    </row>
    <row r="207" spans="4:5" x14ac:dyDescent="0.2">
      <c r="D207" s="10">
        <v>204</v>
      </c>
      <c r="E207" s="123" t="s">
        <v>2080</v>
      </c>
    </row>
    <row r="208" spans="4:5" x14ac:dyDescent="0.2">
      <c r="D208" s="10">
        <v>205</v>
      </c>
      <c r="E208" s="123" t="s">
        <v>2203</v>
      </c>
    </row>
    <row r="209" spans="4:5" x14ac:dyDescent="0.2">
      <c r="D209" s="10">
        <v>206</v>
      </c>
      <c r="E209" s="123" t="s">
        <v>2229</v>
      </c>
    </row>
    <row r="210" spans="4:5" x14ac:dyDescent="0.2">
      <c r="D210" s="10">
        <v>207</v>
      </c>
      <c r="E210" s="9" t="s">
        <v>2309</v>
      </c>
    </row>
    <row r="211" spans="4:5" x14ac:dyDescent="0.2">
      <c r="D211" s="10">
        <v>208</v>
      </c>
      <c r="E211" s="9" t="s">
        <v>2314</v>
      </c>
    </row>
    <row r="212" spans="4:5" x14ac:dyDescent="0.2">
      <c r="D212" s="10">
        <v>209</v>
      </c>
      <c r="E212" s="9" t="s">
        <v>2326</v>
      </c>
    </row>
    <row r="213" spans="4:5" x14ac:dyDescent="0.2">
      <c r="D213" s="10">
        <v>210</v>
      </c>
      <c r="E213" s="9" t="s">
        <v>2401</v>
      </c>
    </row>
    <row r="214" spans="4:5" x14ac:dyDescent="0.2">
      <c r="D214" s="10">
        <v>502</v>
      </c>
      <c r="E214" s="9" t="s">
        <v>2408</v>
      </c>
    </row>
    <row r="215" spans="4:5" x14ac:dyDescent="0.2">
      <c r="D215" s="10">
        <v>211</v>
      </c>
      <c r="E215" s="9" t="s">
        <v>2427</v>
      </c>
    </row>
  </sheetData>
  <sheetProtection algorithmName="SHA-512" hashValue="TcnpAdBugeTpQlxjPVSETGbRViyQDpY+xqV0zqVuPk0kgBIGOgAHC+qfa2piHYmxP+WMcGqhvEbXlQdsCkDItw==" saltValue="1yvW5LZkTY06+1rRWcBBNQ==" spinCount="100000" sheet="1" objects="1" scenarios="1"/>
  <sortState xmlns:xlrd2="http://schemas.microsoft.com/office/spreadsheetml/2017/richdata2" ref="D2:E63">
    <sortCondition ref="E37"/>
  </sortState>
  <pageMargins left="0.7" right="0.7" top="0.75" bottom="0.75" header="0.3" footer="0.3"/>
  <pageSetup paperSize="9" scale="59" orientation="portrait" horizontalDpi="1200" verticalDpi="1200" r:id="rId1"/>
  <headerFooter>
    <oddFooter>&amp;C&amp;"Dubai,Regular"&amp;09&amp;K00C000OPEN DATA / بيانات مفتوحة</oddFooter>
    <evenFooter>&amp;C&amp;"Dubai,Regular"&amp;09&amp;K00C000OPEN DATA / بيانات مفتوحة</evenFooter>
    <firstFooter>&amp;C&amp;"Dubai,Regular"&amp;09&amp;K00C000OPEN DATA / بيانات مفتوحة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L861"/>
  <sheetViews>
    <sheetView tabSelected="1" zoomScale="95" zoomScaleNormal="95" workbookViewId="0">
      <pane ySplit="1" topLeftCell="A250" activePane="bottomLeft" state="frozen"/>
      <selection pane="bottomLeft" activeCell="H511" sqref="H511:H512"/>
    </sheetView>
  </sheetViews>
  <sheetFormatPr defaultRowHeight="12.75" x14ac:dyDescent="0.2"/>
  <cols>
    <col min="1" max="1" width="0.42578125" style="1" customWidth="1"/>
    <col min="2" max="2" width="19.140625" style="1" bestFit="1" customWidth="1"/>
    <col min="3" max="3" width="36.5703125" style="1" customWidth="1"/>
    <col min="4" max="4" width="12.140625" style="94" customWidth="1"/>
    <col min="5" max="5" width="41.5703125" style="94" customWidth="1"/>
    <col min="6" max="6" width="64.5703125" style="94" bestFit="1" customWidth="1"/>
    <col min="7" max="7" width="127" style="94" customWidth="1"/>
    <col min="8" max="8" width="13.5703125" style="1" customWidth="1"/>
    <col min="9" max="9" width="11.42578125" style="1" customWidth="1"/>
    <col min="10" max="10" width="18.5703125" style="1" customWidth="1"/>
    <col min="11" max="11" width="16.5703125" style="1" customWidth="1"/>
    <col min="12" max="12" width="13.42578125" style="1" customWidth="1"/>
    <col min="13" max="256" width="9.140625" style="1"/>
    <col min="257" max="257" width="0.42578125" style="1" customWidth="1"/>
    <col min="258" max="258" width="19.140625" style="1" bestFit="1" customWidth="1"/>
    <col min="259" max="259" width="26" style="1" customWidth="1"/>
    <col min="260" max="260" width="12.140625" style="1" customWidth="1"/>
    <col min="261" max="261" width="38.42578125" style="1" customWidth="1"/>
    <col min="262" max="262" width="27.5703125" style="1" customWidth="1"/>
    <col min="263" max="263" width="107.42578125" style="1" customWidth="1"/>
    <col min="264" max="264" width="13.5703125" style="1" customWidth="1"/>
    <col min="265" max="265" width="11.42578125" style="1" customWidth="1"/>
    <col min="266" max="266" width="18.5703125" style="1" customWidth="1"/>
    <col min="267" max="267" width="16.5703125" style="1" customWidth="1"/>
    <col min="268" max="268" width="13.42578125" style="1" customWidth="1"/>
    <col min="269" max="512" width="9.140625" style="1"/>
    <col min="513" max="513" width="0.42578125" style="1" customWidth="1"/>
    <col min="514" max="514" width="19.140625" style="1" bestFit="1" customWidth="1"/>
    <col min="515" max="515" width="26" style="1" customWidth="1"/>
    <col min="516" max="516" width="12.140625" style="1" customWidth="1"/>
    <col min="517" max="517" width="38.42578125" style="1" customWidth="1"/>
    <col min="518" max="518" width="27.5703125" style="1" customWidth="1"/>
    <col min="519" max="519" width="107.42578125" style="1" customWidth="1"/>
    <col min="520" max="520" width="13.5703125" style="1" customWidth="1"/>
    <col min="521" max="521" width="11.42578125" style="1" customWidth="1"/>
    <col min="522" max="522" width="18.5703125" style="1" customWidth="1"/>
    <col min="523" max="523" width="16.5703125" style="1" customWidth="1"/>
    <col min="524" max="524" width="13.42578125" style="1" customWidth="1"/>
    <col min="525" max="768" width="9.140625" style="1"/>
    <col min="769" max="769" width="0.42578125" style="1" customWidth="1"/>
    <col min="770" max="770" width="19.140625" style="1" bestFit="1" customWidth="1"/>
    <col min="771" max="771" width="26" style="1" customWidth="1"/>
    <col min="772" max="772" width="12.140625" style="1" customWidth="1"/>
    <col min="773" max="773" width="38.42578125" style="1" customWidth="1"/>
    <col min="774" max="774" width="27.5703125" style="1" customWidth="1"/>
    <col min="775" max="775" width="107.42578125" style="1" customWidth="1"/>
    <col min="776" max="776" width="13.5703125" style="1" customWidth="1"/>
    <col min="777" max="777" width="11.42578125" style="1" customWidth="1"/>
    <col min="778" max="778" width="18.5703125" style="1" customWidth="1"/>
    <col min="779" max="779" width="16.5703125" style="1" customWidth="1"/>
    <col min="780" max="780" width="13.42578125" style="1" customWidth="1"/>
    <col min="781" max="1024" width="9.140625" style="1"/>
    <col min="1025" max="1025" width="0.42578125" style="1" customWidth="1"/>
    <col min="1026" max="1026" width="19.140625" style="1" bestFit="1" customWidth="1"/>
    <col min="1027" max="1027" width="26" style="1" customWidth="1"/>
    <col min="1028" max="1028" width="12.140625" style="1" customWidth="1"/>
    <col min="1029" max="1029" width="38.42578125" style="1" customWidth="1"/>
    <col min="1030" max="1030" width="27.5703125" style="1" customWidth="1"/>
    <col min="1031" max="1031" width="107.42578125" style="1" customWidth="1"/>
    <col min="1032" max="1032" width="13.5703125" style="1" customWidth="1"/>
    <col min="1033" max="1033" width="11.42578125" style="1" customWidth="1"/>
    <col min="1034" max="1034" width="18.5703125" style="1" customWidth="1"/>
    <col min="1035" max="1035" width="16.5703125" style="1" customWidth="1"/>
    <col min="1036" max="1036" width="13.42578125" style="1" customWidth="1"/>
    <col min="1037" max="1280" width="9.140625" style="1"/>
    <col min="1281" max="1281" width="0.42578125" style="1" customWidth="1"/>
    <col min="1282" max="1282" width="19.140625" style="1" bestFit="1" customWidth="1"/>
    <col min="1283" max="1283" width="26" style="1" customWidth="1"/>
    <col min="1284" max="1284" width="12.140625" style="1" customWidth="1"/>
    <col min="1285" max="1285" width="38.42578125" style="1" customWidth="1"/>
    <col min="1286" max="1286" width="27.5703125" style="1" customWidth="1"/>
    <col min="1287" max="1287" width="107.42578125" style="1" customWidth="1"/>
    <col min="1288" max="1288" width="13.5703125" style="1" customWidth="1"/>
    <col min="1289" max="1289" width="11.42578125" style="1" customWidth="1"/>
    <col min="1290" max="1290" width="18.5703125" style="1" customWidth="1"/>
    <col min="1291" max="1291" width="16.5703125" style="1" customWidth="1"/>
    <col min="1292" max="1292" width="13.42578125" style="1" customWidth="1"/>
    <col min="1293" max="1536" width="9.140625" style="1"/>
    <col min="1537" max="1537" width="0.42578125" style="1" customWidth="1"/>
    <col min="1538" max="1538" width="19.140625" style="1" bestFit="1" customWidth="1"/>
    <col min="1539" max="1539" width="26" style="1" customWidth="1"/>
    <col min="1540" max="1540" width="12.140625" style="1" customWidth="1"/>
    <col min="1541" max="1541" width="38.42578125" style="1" customWidth="1"/>
    <col min="1542" max="1542" width="27.5703125" style="1" customWidth="1"/>
    <col min="1543" max="1543" width="107.42578125" style="1" customWidth="1"/>
    <col min="1544" max="1544" width="13.5703125" style="1" customWidth="1"/>
    <col min="1545" max="1545" width="11.42578125" style="1" customWidth="1"/>
    <col min="1546" max="1546" width="18.5703125" style="1" customWidth="1"/>
    <col min="1547" max="1547" width="16.5703125" style="1" customWidth="1"/>
    <col min="1548" max="1548" width="13.42578125" style="1" customWidth="1"/>
    <col min="1549" max="1792" width="9.140625" style="1"/>
    <col min="1793" max="1793" width="0.42578125" style="1" customWidth="1"/>
    <col min="1794" max="1794" width="19.140625" style="1" bestFit="1" customWidth="1"/>
    <col min="1795" max="1795" width="26" style="1" customWidth="1"/>
    <col min="1796" max="1796" width="12.140625" style="1" customWidth="1"/>
    <col min="1797" max="1797" width="38.42578125" style="1" customWidth="1"/>
    <col min="1798" max="1798" width="27.5703125" style="1" customWidth="1"/>
    <col min="1799" max="1799" width="107.42578125" style="1" customWidth="1"/>
    <col min="1800" max="1800" width="13.5703125" style="1" customWidth="1"/>
    <col min="1801" max="1801" width="11.42578125" style="1" customWidth="1"/>
    <col min="1802" max="1802" width="18.5703125" style="1" customWidth="1"/>
    <col min="1803" max="1803" width="16.5703125" style="1" customWidth="1"/>
    <col min="1804" max="1804" width="13.42578125" style="1" customWidth="1"/>
    <col min="1805" max="2048" width="9.140625" style="1"/>
    <col min="2049" max="2049" width="0.42578125" style="1" customWidth="1"/>
    <col min="2050" max="2050" width="19.140625" style="1" bestFit="1" customWidth="1"/>
    <col min="2051" max="2051" width="26" style="1" customWidth="1"/>
    <col min="2052" max="2052" width="12.140625" style="1" customWidth="1"/>
    <col min="2053" max="2053" width="38.42578125" style="1" customWidth="1"/>
    <col min="2054" max="2054" width="27.5703125" style="1" customWidth="1"/>
    <col min="2055" max="2055" width="107.42578125" style="1" customWidth="1"/>
    <col min="2056" max="2056" width="13.5703125" style="1" customWidth="1"/>
    <col min="2057" max="2057" width="11.42578125" style="1" customWidth="1"/>
    <col min="2058" max="2058" width="18.5703125" style="1" customWidth="1"/>
    <col min="2059" max="2059" width="16.5703125" style="1" customWidth="1"/>
    <col min="2060" max="2060" width="13.42578125" style="1" customWidth="1"/>
    <col min="2061" max="2304" width="9.140625" style="1"/>
    <col min="2305" max="2305" width="0.42578125" style="1" customWidth="1"/>
    <col min="2306" max="2306" width="19.140625" style="1" bestFit="1" customWidth="1"/>
    <col min="2307" max="2307" width="26" style="1" customWidth="1"/>
    <col min="2308" max="2308" width="12.140625" style="1" customWidth="1"/>
    <col min="2309" max="2309" width="38.42578125" style="1" customWidth="1"/>
    <col min="2310" max="2310" width="27.5703125" style="1" customWidth="1"/>
    <col min="2311" max="2311" width="107.42578125" style="1" customWidth="1"/>
    <col min="2312" max="2312" width="13.5703125" style="1" customWidth="1"/>
    <col min="2313" max="2313" width="11.42578125" style="1" customWidth="1"/>
    <col min="2314" max="2314" width="18.5703125" style="1" customWidth="1"/>
    <col min="2315" max="2315" width="16.5703125" style="1" customWidth="1"/>
    <col min="2316" max="2316" width="13.42578125" style="1" customWidth="1"/>
    <col min="2317" max="2560" width="9.140625" style="1"/>
    <col min="2561" max="2561" width="0.42578125" style="1" customWidth="1"/>
    <col min="2562" max="2562" width="19.140625" style="1" bestFit="1" customWidth="1"/>
    <col min="2563" max="2563" width="26" style="1" customWidth="1"/>
    <col min="2564" max="2564" width="12.140625" style="1" customWidth="1"/>
    <col min="2565" max="2565" width="38.42578125" style="1" customWidth="1"/>
    <col min="2566" max="2566" width="27.5703125" style="1" customWidth="1"/>
    <col min="2567" max="2567" width="107.42578125" style="1" customWidth="1"/>
    <col min="2568" max="2568" width="13.5703125" style="1" customWidth="1"/>
    <col min="2569" max="2569" width="11.42578125" style="1" customWidth="1"/>
    <col min="2570" max="2570" width="18.5703125" style="1" customWidth="1"/>
    <col min="2571" max="2571" width="16.5703125" style="1" customWidth="1"/>
    <col min="2572" max="2572" width="13.42578125" style="1" customWidth="1"/>
    <col min="2573" max="2816" width="9.140625" style="1"/>
    <col min="2817" max="2817" width="0.42578125" style="1" customWidth="1"/>
    <col min="2818" max="2818" width="19.140625" style="1" bestFit="1" customWidth="1"/>
    <col min="2819" max="2819" width="26" style="1" customWidth="1"/>
    <col min="2820" max="2820" width="12.140625" style="1" customWidth="1"/>
    <col min="2821" max="2821" width="38.42578125" style="1" customWidth="1"/>
    <col min="2822" max="2822" width="27.5703125" style="1" customWidth="1"/>
    <col min="2823" max="2823" width="107.42578125" style="1" customWidth="1"/>
    <col min="2824" max="2824" width="13.5703125" style="1" customWidth="1"/>
    <col min="2825" max="2825" width="11.42578125" style="1" customWidth="1"/>
    <col min="2826" max="2826" width="18.5703125" style="1" customWidth="1"/>
    <col min="2827" max="2827" width="16.5703125" style="1" customWidth="1"/>
    <col min="2828" max="2828" width="13.42578125" style="1" customWidth="1"/>
    <col min="2829" max="3072" width="9.140625" style="1"/>
    <col min="3073" max="3073" width="0.42578125" style="1" customWidth="1"/>
    <col min="3074" max="3074" width="19.140625" style="1" bestFit="1" customWidth="1"/>
    <col min="3075" max="3075" width="26" style="1" customWidth="1"/>
    <col min="3076" max="3076" width="12.140625" style="1" customWidth="1"/>
    <col min="3077" max="3077" width="38.42578125" style="1" customWidth="1"/>
    <col min="3078" max="3078" width="27.5703125" style="1" customWidth="1"/>
    <col min="3079" max="3079" width="107.42578125" style="1" customWidth="1"/>
    <col min="3080" max="3080" width="13.5703125" style="1" customWidth="1"/>
    <col min="3081" max="3081" width="11.42578125" style="1" customWidth="1"/>
    <col min="3082" max="3082" width="18.5703125" style="1" customWidth="1"/>
    <col min="3083" max="3083" width="16.5703125" style="1" customWidth="1"/>
    <col min="3084" max="3084" width="13.42578125" style="1" customWidth="1"/>
    <col min="3085" max="3328" width="9.140625" style="1"/>
    <col min="3329" max="3329" width="0.42578125" style="1" customWidth="1"/>
    <col min="3330" max="3330" width="19.140625" style="1" bestFit="1" customWidth="1"/>
    <col min="3331" max="3331" width="26" style="1" customWidth="1"/>
    <col min="3332" max="3332" width="12.140625" style="1" customWidth="1"/>
    <col min="3333" max="3333" width="38.42578125" style="1" customWidth="1"/>
    <col min="3334" max="3334" width="27.5703125" style="1" customWidth="1"/>
    <col min="3335" max="3335" width="107.42578125" style="1" customWidth="1"/>
    <col min="3336" max="3336" width="13.5703125" style="1" customWidth="1"/>
    <col min="3337" max="3337" width="11.42578125" style="1" customWidth="1"/>
    <col min="3338" max="3338" width="18.5703125" style="1" customWidth="1"/>
    <col min="3339" max="3339" width="16.5703125" style="1" customWidth="1"/>
    <col min="3340" max="3340" width="13.42578125" style="1" customWidth="1"/>
    <col min="3341" max="3584" width="9.140625" style="1"/>
    <col min="3585" max="3585" width="0.42578125" style="1" customWidth="1"/>
    <col min="3586" max="3586" width="19.140625" style="1" bestFit="1" customWidth="1"/>
    <col min="3587" max="3587" width="26" style="1" customWidth="1"/>
    <col min="3588" max="3588" width="12.140625" style="1" customWidth="1"/>
    <col min="3589" max="3589" width="38.42578125" style="1" customWidth="1"/>
    <col min="3590" max="3590" width="27.5703125" style="1" customWidth="1"/>
    <col min="3591" max="3591" width="107.42578125" style="1" customWidth="1"/>
    <col min="3592" max="3592" width="13.5703125" style="1" customWidth="1"/>
    <col min="3593" max="3593" width="11.42578125" style="1" customWidth="1"/>
    <col min="3594" max="3594" width="18.5703125" style="1" customWidth="1"/>
    <col min="3595" max="3595" width="16.5703125" style="1" customWidth="1"/>
    <col min="3596" max="3596" width="13.42578125" style="1" customWidth="1"/>
    <col min="3597" max="3840" width="9.140625" style="1"/>
    <col min="3841" max="3841" width="0.42578125" style="1" customWidth="1"/>
    <col min="3842" max="3842" width="19.140625" style="1" bestFit="1" customWidth="1"/>
    <col min="3843" max="3843" width="26" style="1" customWidth="1"/>
    <col min="3844" max="3844" width="12.140625" style="1" customWidth="1"/>
    <col min="3845" max="3845" width="38.42578125" style="1" customWidth="1"/>
    <col min="3846" max="3846" width="27.5703125" style="1" customWidth="1"/>
    <col min="3847" max="3847" width="107.42578125" style="1" customWidth="1"/>
    <col min="3848" max="3848" width="13.5703125" style="1" customWidth="1"/>
    <col min="3849" max="3849" width="11.42578125" style="1" customWidth="1"/>
    <col min="3850" max="3850" width="18.5703125" style="1" customWidth="1"/>
    <col min="3851" max="3851" width="16.5703125" style="1" customWidth="1"/>
    <col min="3852" max="3852" width="13.42578125" style="1" customWidth="1"/>
    <col min="3853" max="4096" width="9.140625" style="1"/>
    <col min="4097" max="4097" width="0.42578125" style="1" customWidth="1"/>
    <col min="4098" max="4098" width="19.140625" style="1" bestFit="1" customWidth="1"/>
    <col min="4099" max="4099" width="26" style="1" customWidth="1"/>
    <col min="4100" max="4100" width="12.140625" style="1" customWidth="1"/>
    <col min="4101" max="4101" width="38.42578125" style="1" customWidth="1"/>
    <col min="4102" max="4102" width="27.5703125" style="1" customWidth="1"/>
    <col min="4103" max="4103" width="107.42578125" style="1" customWidth="1"/>
    <col min="4104" max="4104" width="13.5703125" style="1" customWidth="1"/>
    <col min="4105" max="4105" width="11.42578125" style="1" customWidth="1"/>
    <col min="4106" max="4106" width="18.5703125" style="1" customWidth="1"/>
    <col min="4107" max="4107" width="16.5703125" style="1" customWidth="1"/>
    <col min="4108" max="4108" width="13.42578125" style="1" customWidth="1"/>
    <col min="4109" max="4352" width="9.140625" style="1"/>
    <col min="4353" max="4353" width="0.42578125" style="1" customWidth="1"/>
    <col min="4354" max="4354" width="19.140625" style="1" bestFit="1" customWidth="1"/>
    <col min="4355" max="4355" width="26" style="1" customWidth="1"/>
    <col min="4356" max="4356" width="12.140625" style="1" customWidth="1"/>
    <col min="4357" max="4357" width="38.42578125" style="1" customWidth="1"/>
    <col min="4358" max="4358" width="27.5703125" style="1" customWidth="1"/>
    <col min="4359" max="4359" width="107.42578125" style="1" customWidth="1"/>
    <col min="4360" max="4360" width="13.5703125" style="1" customWidth="1"/>
    <col min="4361" max="4361" width="11.42578125" style="1" customWidth="1"/>
    <col min="4362" max="4362" width="18.5703125" style="1" customWidth="1"/>
    <col min="4363" max="4363" width="16.5703125" style="1" customWidth="1"/>
    <col min="4364" max="4364" width="13.42578125" style="1" customWidth="1"/>
    <col min="4365" max="4608" width="9.140625" style="1"/>
    <col min="4609" max="4609" width="0.42578125" style="1" customWidth="1"/>
    <col min="4610" max="4610" width="19.140625" style="1" bestFit="1" customWidth="1"/>
    <col min="4611" max="4611" width="26" style="1" customWidth="1"/>
    <col min="4612" max="4612" width="12.140625" style="1" customWidth="1"/>
    <col min="4613" max="4613" width="38.42578125" style="1" customWidth="1"/>
    <col min="4614" max="4614" width="27.5703125" style="1" customWidth="1"/>
    <col min="4615" max="4615" width="107.42578125" style="1" customWidth="1"/>
    <col min="4616" max="4616" width="13.5703125" style="1" customWidth="1"/>
    <col min="4617" max="4617" width="11.42578125" style="1" customWidth="1"/>
    <col min="4618" max="4618" width="18.5703125" style="1" customWidth="1"/>
    <col min="4619" max="4619" width="16.5703125" style="1" customWidth="1"/>
    <col min="4620" max="4620" width="13.42578125" style="1" customWidth="1"/>
    <col min="4621" max="4864" width="9.140625" style="1"/>
    <col min="4865" max="4865" width="0.42578125" style="1" customWidth="1"/>
    <col min="4866" max="4866" width="19.140625" style="1" bestFit="1" customWidth="1"/>
    <col min="4867" max="4867" width="26" style="1" customWidth="1"/>
    <col min="4868" max="4868" width="12.140625" style="1" customWidth="1"/>
    <col min="4869" max="4869" width="38.42578125" style="1" customWidth="1"/>
    <col min="4870" max="4870" width="27.5703125" style="1" customWidth="1"/>
    <col min="4871" max="4871" width="107.42578125" style="1" customWidth="1"/>
    <col min="4872" max="4872" width="13.5703125" style="1" customWidth="1"/>
    <col min="4873" max="4873" width="11.42578125" style="1" customWidth="1"/>
    <col min="4874" max="4874" width="18.5703125" style="1" customWidth="1"/>
    <col min="4875" max="4875" width="16.5703125" style="1" customWidth="1"/>
    <col min="4876" max="4876" width="13.42578125" style="1" customWidth="1"/>
    <col min="4877" max="5120" width="9.140625" style="1"/>
    <col min="5121" max="5121" width="0.42578125" style="1" customWidth="1"/>
    <col min="5122" max="5122" width="19.140625" style="1" bestFit="1" customWidth="1"/>
    <col min="5123" max="5123" width="26" style="1" customWidth="1"/>
    <col min="5124" max="5124" width="12.140625" style="1" customWidth="1"/>
    <col min="5125" max="5125" width="38.42578125" style="1" customWidth="1"/>
    <col min="5126" max="5126" width="27.5703125" style="1" customWidth="1"/>
    <col min="5127" max="5127" width="107.42578125" style="1" customWidth="1"/>
    <col min="5128" max="5128" width="13.5703125" style="1" customWidth="1"/>
    <col min="5129" max="5129" width="11.42578125" style="1" customWidth="1"/>
    <col min="5130" max="5130" width="18.5703125" style="1" customWidth="1"/>
    <col min="5131" max="5131" width="16.5703125" style="1" customWidth="1"/>
    <col min="5132" max="5132" width="13.42578125" style="1" customWidth="1"/>
    <col min="5133" max="5376" width="9.140625" style="1"/>
    <col min="5377" max="5377" width="0.42578125" style="1" customWidth="1"/>
    <col min="5378" max="5378" width="19.140625" style="1" bestFit="1" customWidth="1"/>
    <col min="5379" max="5379" width="26" style="1" customWidth="1"/>
    <col min="5380" max="5380" width="12.140625" style="1" customWidth="1"/>
    <col min="5381" max="5381" width="38.42578125" style="1" customWidth="1"/>
    <col min="5382" max="5382" width="27.5703125" style="1" customWidth="1"/>
    <col min="5383" max="5383" width="107.42578125" style="1" customWidth="1"/>
    <col min="5384" max="5384" width="13.5703125" style="1" customWidth="1"/>
    <col min="5385" max="5385" width="11.42578125" style="1" customWidth="1"/>
    <col min="5386" max="5386" width="18.5703125" style="1" customWidth="1"/>
    <col min="5387" max="5387" width="16.5703125" style="1" customWidth="1"/>
    <col min="5388" max="5388" width="13.42578125" style="1" customWidth="1"/>
    <col min="5389" max="5632" width="9.140625" style="1"/>
    <col min="5633" max="5633" width="0.42578125" style="1" customWidth="1"/>
    <col min="5634" max="5634" width="19.140625" style="1" bestFit="1" customWidth="1"/>
    <col min="5635" max="5635" width="26" style="1" customWidth="1"/>
    <col min="5636" max="5636" width="12.140625" style="1" customWidth="1"/>
    <col min="5637" max="5637" width="38.42578125" style="1" customWidth="1"/>
    <col min="5638" max="5638" width="27.5703125" style="1" customWidth="1"/>
    <col min="5639" max="5639" width="107.42578125" style="1" customWidth="1"/>
    <col min="5640" max="5640" width="13.5703125" style="1" customWidth="1"/>
    <col min="5641" max="5641" width="11.42578125" style="1" customWidth="1"/>
    <col min="5642" max="5642" width="18.5703125" style="1" customWidth="1"/>
    <col min="5643" max="5643" width="16.5703125" style="1" customWidth="1"/>
    <col min="5644" max="5644" width="13.42578125" style="1" customWidth="1"/>
    <col min="5645" max="5888" width="9.140625" style="1"/>
    <col min="5889" max="5889" width="0.42578125" style="1" customWidth="1"/>
    <col min="5890" max="5890" width="19.140625" style="1" bestFit="1" customWidth="1"/>
    <col min="5891" max="5891" width="26" style="1" customWidth="1"/>
    <col min="5892" max="5892" width="12.140625" style="1" customWidth="1"/>
    <col min="5893" max="5893" width="38.42578125" style="1" customWidth="1"/>
    <col min="5894" max="5894" width="27.5703125" style="1" customWidth="1"/>
    <col min="5895" max="5895" width="107.42578125" style="1" customWidth="1"/>
    <col min="5896" max="5896" width="13.5703125" style="1" customWidth="1"/>
    <col min="5897" max="5897" width="11.42578125" style="1" customWidth="1"/>
    <col min="5898" max="5898" width="18.5703125" style="1" customWidth="1"/>
    <col min="5899" max="5899" width="16.5703125" style="1" customWidth="1"/>
    <col min="5900" max="5900" width="13.42578125" style="1" customWidth="1"/>
    <col min="5901" max="6144" width="9.140625" style="1"/>
    <col min="6145" max="6145" width="0.42578125" style="1" customWidth="1"/>
    <col min="6146" max="6146" width="19.140625" style="1" bestFit="1" customWidth="1"/>
    <col min="6147" max="6147" width="26" style="1" customWidth="1"/>
    <col min="6148" max="6148" width="12.140625" style="1" customWidth="1"/>
    <col min="6149" max="6149" width="38.42578125" style="1" customWidth="1"/>
    <col min="6150" max="6150" width="27.5703125" style="1" customWidth="1"/>
    <col min="6151" max="6151" width="107.42578125" style="1" customWidth="1"/>
    <col min="6152" max="6152" width="13.5703125" style="1" customWidth="1"/>
    <col min="6153" max="6153" width="11.42578125" style="1" customWidth="1"/>
    <col min="6154" max="6154" width="18.5703125" style="1" customWidth="1"/>
    <col min="6155" max="6155" width="16.5703125" style="1" customWidth="1"/>
    <col min="6156" max="6156" width="13.42578125" style="1" customWidth="1"/>
    <col min="6157" max="6400" width="9.140625" style="1"/>
    <col min="6401" max="6401" width="0.42578125" style="1" customWidth="1"/>
    <col min="6402" max="6402" width="19.140625" style="1" bestFit="1" customWidth="1"/>
    <col min="6403" max="6403" width="26" style="1" customWidth="1"/>
    <col min="6404" max="6404" width="12.140625" style="1" customWidth="1"/>
    <col min="6405" max="6405" width="38.42578125" style="1" customWidth="1"/>
    <col min="6406" max="6406" width="27.5703125" style="1" customWidth="1"/>
    <col min="6407" max="6407" width="107.42578125" style="1" customWidth="1"/>
    <col min="6408" max="6408" width="13.5703125" style="1" customWidth="1"/>
    <col min="6409" max="6409" width="11.42578125" style="1" customWidth="1"/>
    <col min="6410" max="6410" width="18.5703125" style="1" customWidth="1"/>
    <col min="6411" max="6411" width="16.5703125" style="1" customWidth="1"/>
    <col min="6412" max="6412" width="13.42578125" style="1" customWidth="1"/>
    <col min="6413" max="6656" width="9.140625" style="1"/>
    <col min="6657" max="6657" width="0.42578125" style="1" customWidth="1"/>
    <col min="6658" max="6658" width="19.140625" style="1" bestFit="1" customWidth="1"/>
    <col min="6659" max="6659" width="26" style="1" customWidth="1"/>
    <col min="6660" max="6660" width="12.140625" style="1" customWidth="1"/>
    <col min="6661" max="6661" width="38.42578125" style="1" customWidth="1"/>
    <col min="6662" max="6662" width="27.5703125" style="1" customWidth="1"/>
    <col min="6663" max="6663" width="107.42578125" style="1" customWidth="1"/>
    <col min="6664" max="6664" width="13.5703125" style="1" customWidth="1"/>
    <col min="6665" max="6665" width="11.42578125" style="1" customWidth="1"/>
    <col min="6666" max="6666" width="18.5703125" style="1" customWidth="1"/>
    <col min="6667" max="6667" width="16.5703125" style="1" customWidth="1"/>
    <col min="6668" max="6668" width="13.42578125" style="1" customWidth="1"/>
    <col min="6669" max="6912" width="9.140625" style="1"/>
    <col min="6913" max="6913" width="0.42578125" style="1" customWidth="1"/>
    <col min="6914" max="6914" width="19.140625" style="1" bestFit="1" customWidth="1"/>
    <col min="6915" max="6915" width="26" style="1" customWidth="1"/>
    <col min="6916" max="6916" width="12.140625" style="1" customWidth="1"/>
    <col min="6917" max="6917" width="38.42578125" style="1" customWidth="1"/>
    <col min="6918" max="6918" width="27.5703125" style="1" customWidth="1"/>
    <col min="6919" max="6919" width="107.42578125" style="1" customWidth="1"/>
    <col min="6920" max="6920" width="13.5703125" style="1" customWidth="1"/>
    <col min="6921" max="6921" width="11.42578125" style="1" customWidth="1"/>
    <col min="6922" max="6922" width="18.5703125" style="1" customWidth="1"/>
    <col min="6923" max="6923" width="16.5703125" style="1" customWidth="1"/>
    <col min="6924" max="6924" width="13.42578125" style="1" customWidth="1"/>
    <col min="6925" max="7168" width="9.140625" style="1"/>
    <col min="7169" max="7169" width="0.42578125" style="1" customWidth="1"/>
    <col min="7170" max="7170" width="19.140625" style="1" bestFit="1" customWidth="1"/>
    <col min="7171" max="7171" width="26" style="1" customWidth="1"/>
    <col min="7172" max="7172" width="12.140625" style="1" customWidth="1"/>
    <col min="7173" max="7173" width="38.42578125" style="1" customWidth="1"/>
    <col min="7174" max="7174" width="27.5703125" style="1" customWidth="1"/>
    <col min="7175" max="7175" width="107.42578125" style="1" customWidth="1"/>
    <col min="7176" max="7176" width="13.5703125" style="1" customWidth="1"/>
    <col min="7177" max="7177" width="11.42578125" style="1" customWidth="1"/>
    <col min="7178" max="7178" width="18.5703125" style="1" customWidth="1"/>
    <col min="7179" max="7179" width="16.5703125" style="1" customWidth="1"/>
    <col min="7180" max="7180" width="13.42578125" style="1" customWidth="1"/>
    <col min="7181" max="7424" width="9.140625" style="1"/>
    <col min="7425" max="7425" width="0.42578125" style="1" customWidth="1"/>
    <col min="7426" max="7426" width="19.140625" style="1" bestFit="1" customWidth="1"/>
    <col min="7427" max="7427" width="26" style="1" customWidth="1"/>
    <col min="7428" max="7428" width="12.140625" style="1" customWidth="1"/>
    <col min="7429" max="7429" width="38.42578125" style="1" customWidth="1"/>
    <col min="7430" max="7430" width="27.5703125" style="1" customWidth="1"/>
    <col min="7431" max="7431" width="107.42578125" style="1" customWidth="1"/>
    <col min="7432" max="7432" width="13.5703125" style="1" customWidth="1"/>
    <col min="7433" max="7433" width="11.42578125" style="1" customWidth="1"/>
    <col min="7434" max="7434" width="18.5703125" style="1" customWidth="1"/>
    <col min="7435" max="7435" width="16.5703125" style="1" customWidth="1"/>
    <col min="7436" max="7436" width="13.42578125" style="1" customWidth="1"/>
    <col min="7437" max="7680" width="9.140625" style="1"/>
    <col min="7681" max="7681" width="0.42578125" style="1" customWidth="1"/>
    <col min="7682" max="7682" width="19.140625" style="1" bestFit="1" customWidth="1"/>
    <col min="7683" max="7683" width="26" style="1" customWidth="1"/>
    <col min="7684" max="7684" width="12.140625" style="1" customWidth="1"/>
    <col min="7685" max="7685" width="38.42578125" style="1" customWidth="1"/>
    <col min="7686" max="7686" width="27.5703125" style="1" customWidth="1"/>
    <col min="7687" max="7687" width="107.42578125" style="1" customWidth="1"/>
    <col min="7688" max="7688" width="13.5703125" style="1" customWidth="1"/>
    <col min="7689" max="7689" width="11.42578125" style="1" customWidth="1"/>
    <col min="7690" max="7690" width="18.5703125" style="1" customWidth="1"/>
    <col min="7691" max="7691" width="16.5703125" style="1" customWidth="1"/>
    <col min="7692" max="7692" width="13.42578125" style="1" customWidth="1"/>
    <col min="7693" max="7936" width="9.140625" style="1"/>
    <col min="7937" max="7937" width="0.42578125" style="1" customWidth="1"/>
    <col min="7938" max="7938" width="19.140625" style="1" bestFit="1" customWidth="1"/>
    <col min="7939" max="7939" width="26" style="1" customWidth="1"/>
    <col min="7940" max="7940" width="12.140625" style="1" customWidth="1"/>
    <col min="7941" max="7941" width="38.42578125" style="1" customWidth="1"/>
    <col min="7942" max="7942" width="27.5703125" style="1" customWidth="1"/>
    <col min="7943" max="7943" width="107.42578125" style="1" customWidth="1"/>
    <col min="7944" max="7944" width="13.5703125" style="1" customWidth="1"/>
    <col min="7945" max="7945" width="11.42578125" style="1" customWidth="1"/>
    <col min="7946" max="7946" width="18.5703125" style="1" customWidth="1"/>
    <col min="7947" max="7947" width="16.5703125" style="1" customWidth="1"/>
    <col min="7948" max="7948" width="13.42578125" style="1" customWidth="1"/>
    <col min="7949" max="8192" width="9.140625" style="1"/>
    <col min="8193" max="8193" width="0.42578125" style="1" customWidth="1"/>
    <col min="8194" max="8194" width="19.140625" style="1" bestFit="1" customWidth="1"/>
    <col min="8195" max="8195" width="26" style="1" customWidth="1"/>
    <col min="8196" max="8196" width="12.140625" style="1" customWidth="1"/>
    <col min="8197" max="8197" width="38.42578125" style="1" customWidth="1"/>
    <col min="8198" max="8198" width="27.5703125" style="1" customWidth="1"/>
    <col min="8199" max="8199" width="107.42578125" style="1" customWidth="1"/>
    <col min="8200" max="8200" width="13.5703125" style="1" customWidth="1"/>
    <col min="8201" max="8201" width="11.42578125" style="1" customWidth="1"/>
    <col min="8202" max="8202" width="18.5703125" style="1" customWidth="1"/>
    <col min="8203" max="8203" width="16.5703125" style="1" customWidth="1"/>
    <col min="8204" max="8204" width="13.42578125" style="1" customWidth="1"/>
    <col min="8205" max="8448" width="9.140625" style="1"/>
    <col min="8449" max="8449" width="0.42578125" style="1" customWidth="1"/>
    <col min="8450" max="8450" width="19.140625" style="1" bestFit="1" customWidth="1"/>
    <col min="8451" max="8451" width="26" style="1" customWidth="1"/>
    <col min="8452" max="8452" width="12.140625" style="1" customWidth="1"/>
    <col min="8453" max="8453" width="38.42578125" style="1" customWidth="1"/>
    <col min="8454" max="8454" width="27.5703125" style="1" customWidth="1"/>
    <col min="8455" max="8455" width="107.42578125" style="1" customWidth="1"/>
    <col min="8456" max="8456" width="13.5703125" style="1" customWidth="1"/>
    <col min="8457" max="8457" width="11.42578125" style="1" customWidth="1"/>
    <col min="8458" max="8458" width="18.5703125" style="1" customWidth="1"/>
    <col min="8459" max="8459" width="16.5703125" style="1" customWidth="1"/>
    <col min="8460" max="8460" width="13.42578125" style="1" customWidth="1"/>
    <col min="8461" max="8704" width="9.140625" style="1"/>
    <col min="8705" max="8705" width="0.42578125" style="1" customWidth="1"/>
    <col min="8706" max="8706" width="19.140625" style="1" bestFit="1" customWidth="1"/>
    <col min="8707" max="8707" width="26" style="1" customWidth="1"/>
    <col min="8708" max="8708" width="12.140625" style="1" customWidth="1"/>
    <col min="8709" max="8709" width="38.42578125" style="1" customWidth="1"/>
    <col min="8710" max="8710" width="27.5703125" style="1" customWidth="1"/>
    <col min="8711" max="8711" width="107.42578125" style="1" customWidth="1"/>
    <col min="8712" max="8712" width="13.5703125" style="1" customWidth="1"/>
    <col min="8713" max="8713" width="11.42578125" style="1" customWidth="1"/>
    <col min="8714" max="8714" width="18.5703125" style="1" customWidth="1"/>
    <col min="8715" max="8715" width="16.5703125" style="1" customWidth="1"/>
    <col min="8716" max="8716" width="13.42578125" style="1" customWidth="1"/>
    <col min="8717" max="8960" width="9.140625" style="1"/>
    <col min="8961" max="8961" width="0.42578125" style="1" customWidth="1"/>
    <col min="8962" max="8962" width="19.140625" style="1" bestFit="1" customWidth="1"/>
    <col min="8963" max="8963" width="26" style="1" customWidth="1"/>
    <col min="8964" max="8964" width="12.140625" style="1" customWidth="1"/>
    <col min="8965" max="8965" width="38.42578125" style="1" customWidth="1"/>
    <col min="8966" max="8966" width="27.5703125" style="1" customWidth="1"/>
    <col min="8967" max="8967" width="107.42578125" style="1" customWidth="1"/>
    <col min="8968" max="8968" width="13.5703125" style="1" customWidth="1"/>
    <col min="8969" max="8969" width="11.42578125" style="1" customWidth="1"/>
    <col min="8970" max="8970" width="18.5703125" style="1" customWidth="1"/>
    <col min="8971" max="8971" width="16.5703125" style="1" customWidth="1"/>
    <col min="8972" max="8972" width="13.42578125" style="1" customWidth="1"/>
    <col min="8973" max="9216" width="9.140625" style="1"/>
    <col min="9217" max="9217" width="0.42578125" style="1" customWidth="1"/>
    <col min="9218" max="9218" width="19.140625" style="1" bestFit="1" customWidth="1"/>
    <col min="9219" max="9219" width="26" style="1" customWidth="1"/>
    <col min="9220" max="9220" width="12.140625" style="1" customWidth="1"/>
    <col min="9221" max="9221" width="38.42578125" style="1" customWidth="1"/>
    <col min="9222" max="9222" width="27.5703125" style="1" customWidth="1"/>
    <col min="9223" max="9223" width="107.42578125" style="1" customWidth="1"/>
    <col min="9224" max="9224" width="13.5703125" style="1" customWidth="1"/>
    <col min="9225" max="9225" width="11.42578125" style="1" customWidth="1"/>
    <col min="9226" max="9226" width="18.5703125" style="1" customWidth="1"/>
    <col min="9227" max="9227" width="16.5703125" style="1" customWidth="1"/>
    <col min="9228" max="9228" width="13.42578125" style="1" customWidth="1"/>
    <col min="9229" max="9472" width="9.140625" style="1"/>
    <col min="9473" max="9473" width="0.42578125" style="1" customWidth="1"/>
    <col min="9474" max="9474" width="19.140625" style="1" bestFit="1" customWidth="1"/>
    <col min="9475" max="9475" width="26" style="1" customWidth="1"/>
    <col min="9476" max="9476" width="12.140625" style="1" customWidth="1"/>
    <col min="9477" max="9477" width="38.42578125" style="1" customWidth="1"/>
    <col min="9478" max="9478" width="27.5703125" style="1" customWidth="1"/>
    <col min="9479" max="9479" width="107.42578125" style="1" customWidth="1"/>
    <col min="9480" max="9480" width="13.5703125" style="1" customWidth="1"/>
    <col min="9481" max="9481" width="11.42578125" style="1" customWidth="1"/>
    <col min="9482" max="9482" width="18.5703125" style="1" customWidth="1"/>
    <col min="9483" max="9483" width="16.5703125" style="1" customWidth="1"/>
    <col min="9484" max="9484" width="13.42578125" style="1" customWidth="1"/>
    <col min="9485" max="9728" width="9.140625" style="1"/>
    <col min="9729" max="9729" width="0.42578125" style="1" customWidth="1"/>
    <col min="9730" max="9730" width="19.140625" style="1" bestFit="1" customWidth="1"/>
    <col min="9731" max="9731" width="26" style="1" customWidth="1"/>
    <col min="9732" max="9732" width="12.140625" style="1" customWidth="1"/>
    <col min="9733" max="9733" width="38.42578125" style="1" customWidth="1"/>
    <col min="9734" max="9734" width="27.5703125" style="1" customWidth="1"/>
    <col min="9735" max="9735" width="107.42578125" style="1" customWidth="1"/>
    <col min="9736" max="9736" width="13.5703125" style="1" customWidth="1"/>
    <col min="9737" max="9737" width="11.42578125" style="1" customWidth="1"/>
    <col min="9738" max="9738" width="18.5703125" style="1" customWidth="1"/>
    <col min="9739" max="9739" width="16.5703125" style="1" customWidth="1"/>
    <col min="9740" max="9740" width="13.42578125" style="1" customWidth="1"/>
    <col min="9741" max="9984" width="9.140625" style="1"/>
    <col min="9985" max="9985" width="0.42578125" style="1" customWidth="1"/>
    <col min="9986" max="9986" width="19.140625" style="1" bestFit="1" customWidth="1"/>
    <col min="9987" max="9987" width="26" style="1" customWidth="1"/>
    <col min="9988" max="9988" width="12.140625" style="1" customWidth="1"/>
    <col min="9989" max="9989" width="38.42578125" style="1" customWidth="1"/>
    <col min="9990" max="9990" width="27.5703125" style="1" customWidth="1"/>
    <col min="9991" max="9991" width="107.42578125" style="1" customWidth="1"/>
    <col min="9992" max="9992" width="13.5703125" style="1" customWidth="1"/>
    <col min="9993" max="9993" width="11.42578125" style="1" customWidth="1"/>
    <col min="9994" max="9994" width="18.5703125" style="1" customWidth="1"/>
    <col min="9995" max="9995" width="16.5703125" style="1" customWidth="1"/>
    <col min="9996" max="9996" width="13.42578125" style="1" customWidth="1"/>
    <col min="9997" max="10240" width="9.140625" style="1"/>
    <col min="10241" max="10241" width="0.42578125" style="1" customWidth="1"/>
    <col min="10242" max="10242" width="19.140625" style="1" bestFit="1" customWidth="1"/>
    <col min="10243" max="10243" width="26" style="1" customWidth="1"/>
    <col min="10244" max="10244" width="12.140625" style="1" customWidth="1"/>
    <col min="10245" max="10245" width="38.42578125" style="1" customWidth="1"/>
    <col min="10246" max="10246" width="27.5703125" style="1" customWidth="1"/>
    <col min="10247" max="10247" width="107.42578125" style="1" customWidth="1"/>
    <col min="10248" max="10248" width="13.5703125" style="1" customWidth="1"/>
    <col min="10249" max="10249" width="11.42578125" style="1" customWidth="1"/>
    <col min="10250" max="10250" width="18.5703125" style="1" customWidth="1"/>
    <col min="10251" max="10251" width="16.5703125" style="1" customWidth="1"/>
    <col min="10252" max="10252" width="13.42578125" style="1" customWidth="1"/>
    <col min="10253" max="10496" width="9.140625" style="1"/>
    <col min="10497" max="10497" width="0.42578125" style="1" customWidth="1"/>
    <col min="10498" max="10498" width="19.140625" style="1" bestFit="1" customWidth="1"/>
    <col min="10499" max="10499" width="26" style="1" customWidth="1"/>
    <col min="10500" max="10500" width="12.140625" style="1" customWidth="1"/>
    <col min="10501" max="10501" width="38.42578125" style="1" customWidth="1"/>
    <col min="10502" max="10502" width="27.5703125" style="1" customWidth="1"/>
    <col min="10503" max="10503" width="107.42578125" style="1" customWidth="1"/>
    <col min="10504" max="10504" width="13.5703125" style="1" customWidth="1"/>
    <col min="10505" max="10505" width="11.42578125" style="1" customWidth="1"/>
    <col min="10506" max="10506" width="18.5703125" style="1" customWidth="1"/>
    <col min="10507" max="10507" width="16.5703125" style="1" customWidth="1"/>
    <col min="10508" max="10508" width="13.42578125" style="1" customWidth="1"/>
    <col min="10509" max="10752" width="9.140625" style="1"/>
    <col min="10753" max="10753" width="0.42578125" style="1" customWidth="1"/>
    <col min="10754" max="10754" width="19.140625" style="1" bestFit="1" customWidth="1"/>
    <col min="10755" max="10755" width="26" style="1" customWidth="1"/>
    <col min="10756" max="10756" width="12.140625" style="1" customWidth="1"/>
    <col min="10757" max="10757" width="38.42578125" style="1" customWidth="1"/>
    <col min="10758" max="10758" width="27.5703125" style="1" customWidth="1"/>
    <col min="10759" max="10759" width="107.42578125" style="1" customWidth="1"/>
    <col min="10760" max="10760" width="13.5703125" style="1" customWidth="1"/>
    <col min="10761" max="10761" width="11.42578125" style="1" customWidth="1"/>
    <col min="10762" max="10762" width="18.5703125" style="1" customWidth="1"/>
    <col min="10763" max="10763" width="16.5703125" style="1" customWidth="1"/>
    <col min="10764" max="10764" width="13.42578125" style="1" customWidth="1"/>
    <col min="10765" max="11008" width="9.140625" style="1"/>
    <col min="11009" max="11009" width="0.42578125" style="1" customWidth="1"/>
    <col min="11010" max="11010" width="19.140625" style="1" bestFit="1" customWidth="1"/>
    <col min="11011" max="11011" width="26" style="1" customWidth="1"/>
    <col min="11012" max="11012" width="12.140625" style="1" customWidth="1"/>
    <col min="11013" max="11013" width="38.42578125" style="1" customWidth="1"/>
    <col min="11014" max="11014" width="27.5703125" style="1" customWidth="1"/>
    <col min="11015" max="11015" width="107.42578125" style="1" customWidth="1"/>
    <col min="11016" max="11016" width="13.5703125" style="1" customWidth="1"/>
    <col min="11017" max="11017" width="11.42578125" style="1" customWidth="1"/>
    <col min="11018" max="11018" width="18.5703125" style="1" customWidth="1"/>
    <col min="11019" max="11019" width="16.5703125" style="1" customWidth="1"/>
    <col min="11020" max="11020" width="13.42578125" style="1" customWidth="1"/>
    <col min="11021" max="11264" width="9.140625" style="1"/>
    <col min="11265" max="11265" width="0.42578125" style="1" customWidth="1"/>
    <col min="11266" max="11266" width="19.140625" style="1" bestFit="1" customWidth="1"/>
    <col min="11267" max="11267" width="26" style="1" customWidth="1"/>
    <col min="11268" max="11268" width="12.140625" style="1" customWidth="1"/>
    <col min="11269" max="11269" width="38.42578125" style="1" customWidth="1"/>
    <col min="11270" max="11270" width="27.5703125" style="1" customWidth="1"/>
    <col min="11271" max="11271" width="107.42578125" style="1" customWidth="1"/>
    <col min="11272" max="11272" width="13.5703125" style="1" customWidth="1"/>
    <col min="11273" max="11273" width="11.42578125" style="1" customWidth="1"/>
    <col min="11274" max="11274" width="18.5703125" style="1" customWidth="1"/>
    <col min="11275" max="11275" width="16.5703125" style="1" customWidth="1"/>
    <col min="11276" max="11276" width="13.42578125" style="1" customWidth="1"/>
    <col min="11277" max="11520" width="9.140625" style="1"/>
    <col min="11521" max="11521" width="0.42578125" style="1" customWidth="1"/>
    <col min="11522" max="11522" width="19.140625" style="1" bestFit="1" customWidth="1"/>
    <col min="11523" max="11523" width="26" style="1" customWidth="1"/>
    <col min="11524" max="11524" width="12.140625" style="1" customWidth="1"/>
    <col min="11525" max="11525" width="38.42578125" style="1" customWidth="1"/>
    <col min="11526" max="11526" width="27.5703125" style="1" customWidth="1"/>
    <col min="11527" max="11527" width="107.42578125" style="1" customWidth="1"/>
    <col min="11528" max="11528" width="13.5703125" style="1" customWidth="1"/>
    <col min="11529" max="11529" width="11.42578125" style="1" customWidth="1"/>
    <col min="11530" max="11530" width="18.5703125" style="1" customWidth="1"/>
    <col min="11531" max="11531" width="16.5703125" style="1" customWidth="1"/>
    <col min="11532" max="11532" width="13.42578125" style="1" customWidth="1"/>
    <col min="11533" max="11776" width="9.140625" style="1"/>
    <col min="11777" max="11777" width="0.42578125" style="1" customWidth="1"/>
    <col min="11778" max="11778" width="19.140625" style="1" bestFit="1" customWidth="1"/>
    <col min="11779" max="11779" width="26" style="1" customWidth="1"/>
    <col min="11780" max="11780" width="12.140625" style="1" customWidth="1"/>
    <col min="11781" max="11781" width="38.42578125" style="1" customWidth="1"/>
    <col min="11782" max="11782" width="27.5703125" style="1" customWidth="1"/>
    <col min="11783" max="11783" width="107.42578125" style="1" customWidth="1"/>
    <col min="11784" max="11784" width="13.5703125" style="1" customWidth="1"/>
    <col min="11785" max="11785" width="11.42578125" style="1" customWidth="1"/>
    <col min="11786" max="11786" width="18.5703125" style="1" customWidth="1"/>
    <col min="11787" max="11787" width="16.5703125" style="1" customWidth="1"/>
    <col min="11788" max="11788" width="13.42578125" style="1" customWidth="1"/>
    <col min="11789" max="12032" width="9.140625" style="1"/>
    <col min="12033" max="12033" width="0.42578125" style="1" customWidth="1"/>
    <col min="12034" max="12034" width="19.140625" style="1" bestFit="1" customWidth="1"/>
    <col min="12035" max="12035" width="26" style="1" customWidth="1"/>
    <col min="12036" max="12036" width="12.140625" style="1" customWidth="1"/>
    <col min="12037" max="12037" width="38.42578125" style="1" customWidth="1"/>
    <col min="12038" max="12038" width="27.5703125" style="1" customWidth="1"/>
    <col min="12039" max="12039" width="107.42578125" style="1" customWidth="1"/>
    <col min="12040" max="12040" width="13.5703125" style="1" customWidth="1"/>
    <col min="12041" max="12041" width="11.42578125" style="1" customWidth="1"/>
    <col min="12042" max="12042" width="18.5703125" style="1" customWidth="1"/>
    <col min="12043" max="12043" width="16.5703125" style="1" customWidth="1"/>
    <col min="12044" max="12044" width="13.42578125" style="1" customWidth="1"/>
    <col min="12045" max="12288" width="9.140625" style="1"/>
    <col min="12289" max="12289" width="0.42578125" style="1" customWidth="1"/>
    <col min="12290" max="12290" width="19.140625" style="1" bestFit="1" customWidth="1"/>
    <col min="12291" max="12291" width="26" style="1" customWidth="1"/>
    <col min="12292" max="12292" width="12.140625" style="1" customWidth="1"/>
    <col min="12293" max="12293" width="38.42578125" style="1" customWidth="1"/>
    <col min="12294" max="12294" width="27.5703125" style="1" customWidth="1"/>
    <col min="12295" max="12295" width="107.42578125" style="1" customWidth="1"/>
    <col min="12296" max="12296" width="13.5703125" style="1" customWidth="1"/>
    <col min="12297" max="12297" width="11.42578125" style="1" customWidth="1"/>
    <col min="12298" max="12298" width="18.5703125" style="1" customWidth="1"/>
    <col min="12299" max="12299" width="16.5703125" style="1" customWidth="1"/>
    <col min="12300" max="12300" width="13.42578125" style="1" customWidth="1"/>
    <col min="12301" max="12544" width="9.140625" style="1"/>
    <col min="12545" max="12545" width="0.42578125" style="1" customWidth="1"/>
    <col min="12546" max="12546" width="19.140625" style="1" bestFit="1" customWidth="1"/>
    <col min="12547" max="12547" width="26" style="1" customWidth="1"/>
    <col min="12548" max="12548" width="12.140625" style="1" customWidth="1"/>
    <col min="12549" max="12549" width="38.42578125" style="1" customWidth="1"/>
    <col min="12550" max="12550" width="27.5703125" style="1" customWidth="1"/>
    <col min="12551" max="12551" width="107.42578125" style="1" customWidth="1"/>
    <col min="12552" max="12552" width="13.5703125" style="1" customWidth="1"/>
    <col min="12553" max="12553" width="11.42578125" style="1" customWidth="1"/>
    <col min="12554" max="12554" width="18.5703125" style="1" customWidth="1"/>
    <col min="12555" max="12555" width="16.5703125" style="1" customWidth="1"/>
    <col min="12556" max="12556" width="13.42578125" style="1" customWidth="1"/>
    <col min="12557" max="12800" width="9.140625" style="1"/>
    <col min="12801" max="12801" width="0.42578125" style="1" customWidth="1"/>
    <col min="12802" max="12802" width="19.140625" style="1" bestFit="1" customWidth="1"/>
    <col min="12803" max="12803" width="26" style="1" customWidth="1"/>
    <col min="12804" max="12804" width="12.140625" style="1" customWidth="1"/>
    <col min="12805" max="12805" width="38.42578125" style="1" customWidth="1"/>
    <col min="12806" max="12806" width="27.5703125" style="1" customWidth="1"/>
    <col min="12807" max="12807" width="107.42578125" style="1" customWidth="1"/>
    <col min="12808" max="12808" width="13.5703125" style="1" customWidth="1"/>
    <col min="12809" max="12809" width="11.42578125" style="1" customWidth="1"/>
    <col min="12810" max="12810" width="18.5703125" style="1" customWidth="1"/>
    <col min="12811" max="12811" width="16.5703125" style="1" customWidth="1"/>
    <col min="12812" max="12812" width="13.42578125" style="1" customWidth="1"/>
    <col min="12813" max="13056" width="9.140625" style="1"/>
    <col min="13057" max="13057" width="0.42578125" style="1" customWidth="1"/>
    <col min="13058" max="13058" width="19.140625" style="1" bestFit="1" customWidth="1"/>
    <col min="13059" max="13059" width="26" style="1" customWidth="1"/>
    <col min="13060" max="13060" width="12.140625" style="1" customWidth="1"/>
    <col min="13061" max="13061" width="38.42578125" style="1" customWidth="1"/>
    <col min="13062" max="13062" width="27.5703125" style="1" customWidth="1"/>
    <col min="13063" max="13063" width="107.42578125" style="1" customWidth="1"/>
    <col min="13064" max="13064" width="13.5703125" style="1" customWidth="1"/>
    <col min="13065" max="13065" width="11.42578125" style="1" customWidth="1"/>
    <col min="13066" max="13066" width="18.5703125" style="1" customWidth="1"/>
    <col min="13067" max="13067" width="16.5703125" style="1" customWidth="1"/>
    <col min="13068" max="13068" width="13.42578125" style="1" customWidth="1"/>
    <col min="13069" max="13312" width="9.140625" style="1"/>
    <col min="13313" max="13313" width="0.42578125" style="1" customWidth="1"/>
    <col min="13314" max="13314" width="19.140625" style="1" bestFit="1" customWidth="1"/>
    <col min="13315" max="13315" width="26" style="1" customWidth="1"/>
    <col min="13316" max="13316" width="12.140625" style="1" customWidth="1"/>
    <col min="13317" max="13317" width="38.42578125" style="1" customWidth="1"/>
    <col min="13318" max="13318" width="27.5703125" style="1" customWidth="1"/>
    <col min="13319" max="13319" width="107.42578125" style="1" customWidth="1"/>
    <col min="13320" max="13320" width="13.5703125" style="1" customWidth="1"/>
    <col min="13321" max="13321" width="11.42578125" style="1" customWidth="1"/>
    <col min="13322" max="13322" width="18.5703125" style="1" customWidth="1"/>
    <col min="13323" max="13323" width="16.5703125" style="1" customWidth="1"/>
    <col min="13324" max="13324" width="13.42578125" style="1" customWidth="1"/>
    <col min="13325" max="13568" width="9.140625" style="1"/>
    <col min="13569" max="13569" width="0.42578125" style="1" customWidth="1"/>
    <col min="13570" max="13570" width="19.140625" style="1" bestFit="1" customWidth="1"/>
    <col min="13571" max="13571" width="26" style="1" customWidth="1"/>
    <col min="13572" max="13572" width="12.140625" style="1" customWidth="1"/>
    <col min="13573" max="13573" width="38.42578125" style="1" customWidth="1"/>
    <col min="13574" max="13574" width="27.5703125" style="1" customWidth="1"/>
    <col min="13575" max="13575" width="107.42578125" style="1" customWidth="1"/>
    <col min="13576" max="13576" width="13.5703125" style="1" customWidth="1"/>
    <col min="13577" max="13577" width="11.42578125" style="1" customWidth="1"/>
    <col min="13578" max="13578" width="18.5703125" style="1" customWidth="1"/>
    <col min="13579" max="13579" width="16.5703125" style="1" customWidth="1"/>
    <col min="13580" max="13580" width="13.42578125" style="1" customWidth="1"/>
    <col min="13581" max="13824" width="9.140625" style="1"/>
    <col min="13825" max="13825" width="0.42578125" style="1" customWidth="1"/>
    <col min="13826" max="13826" width="19.140625" style="1" bestFit="1" customWidth="1"/>
    <col min="13827" max="13827" width="26" style="1" customWidth="1"/>
    <col min="13828" max="13828" width="12.140625" style="1" customWidth="1"/>
    <col min="13829" max="13829" width="38.42578125" style="1" customWidth="1"/>
    <col min="13830" max="13830" width="27.5703125" style="1" customWidth="1"/>
    <col min="13831" max="13831" width="107.42578125" style="1" customWidth="1"/>
    <col min="13832" max="13832" width="13.5703125" style="1" customWidth="1"/>
    <col min="13833" max="13833" width="11.42578125" style="1" customWidth="1"/>
    <col min="13834" max="13834" width="18.5703125" style="1" customWidth="1"/>
    <col min="13835" max="13835" width="16.5703125" style="1" customWidth="1"/>
    <col min="13836" max="13836" width="13.42578125" style="1" customWidth="1"/>
    <col min="13837" max="14080" width="9.140625" style="1"/>
    <col min="14081" max="14081" width="0.42578125" style="1" customWidth="1"/>
    <col min="14082" max="14082" width="19.140625" style="1" bestFit="1" customWidth="1"/>
    <col min="14083" max="14083" width="26" style="1" customWidth="1"/>
    <col min="14084" max="14084" width="12.140625" style="1" customWidth="1"/>
    <col min="14085" max="14085" width="38.42578125" style="1" customWidth="1"/>
    <col min="14086" max="14086" width="27.5703125" style="1" customWidth="1"/>
    <col min="14087" max="14087" width="107.42578125" style="1" customWidth="1"/>
    <col min="14088" max="14088" width="13.5703125" style="1" customWidth="1"/>
    <col min="14089" max="14089" width="11.42578125" style="1" customWidth="1"/>
    <col min="14090" max="14090" width="18.5703125" style="1" customWidth="1"/>
    <col min="14091" max="14091" width="16.5703125" style="1" customWidth="1"/>
    <col min="14092" max="14092" width="13.42578125" style="1" customWidth="1"/>
    <col min="14093" max="14336" width="9.140625" style="1"/>
    <col min="14337" max="14337" width="0.42578125" style="1" customWidth="1"/>
    <col min="14338" max="14338" width="19.140625" style="1" bestFit="1" customWidth="1"/>
    <col min="14339" max="14339" width="26" style="1" customWidth="1"/>
    <col min="14340" max="14340" width="12.140625" style="1" customWidth="1"/>
    <col min="14341" max="14341" width="38.42578125" style="1" customWidth="1"/>
    <col min="14342" max="14342" width="27.5703125" style="1" customWidth="1"/>
    <col min="14343" max="14343" width="107.42578125" style="1" customWidth="1"/>
    <col min="14344" max="14344" width="13.5703125" style="1" customWidth="1"/>
    <col min="14345" max="14345" width="11.42578125" style="1" customWidth="1"/>
    <col min="14346" max="14346" width="18.5703125" style="1" customWidth="1"/>
    <col min="14347" max="14347" width="16.5703125" style="1" customWidth="1"/>
    <col min="14348" max="14348" width="13.42578125" style="1" customWidth="1"/>
    <col min="14349" max="14592" width="9.140625" style="1"/>
    <col min="14593" max="14593" width="0.42578125" style="1" customWidth="1"/>
    <col min="14594" max="14594" width="19.140625" style="1" bestFit="1" customWidth="1"/>
    <col min="14595" max="14595" width="26" style="1" customWidth="1"/>
    <col min="14596" max="14596" width="12.140625" style="1" customWidth="1"/>
    <col min="14597" max="14597" width="38.42578125" style="1" customWidth="1"/>
    <col min="14598" max="14598" width="27.5703125" style="1" customWidth="1"/>
    <col min="14599" max="14599" width="107.42578125" style="1" customWidth="1"/>
    <col min="14600" max="14600" width="13.5703125" style="1" customWidth="1"/>
    <col min="14601" max="14601" width="11.42578125" style="1" customWidth="1"/>
    <col min="14602" max="14602" width="18.5703125" style="1" customWidth="1"/>
    <col min="14603" max="14603" width="16.5703125" style="1" customWidth="1"/>
    <col min="14604" max="14604" width="13.42578125" style="1" customWidth="1"/>
    <col min="14605" max="14848" width="9.140625" style="1"/>
    <col min="14849" max="14849" width="0.42578125" style="1" customWidth="1"/>
    <col min="14850" max="14850" width="19.140625" style="1" bestFit="1" customWidth="1"/>
    <col min="14851" max="14851" width="26" style="1" customWidth="1"/>
    <col min="14852" max="14852" width="12.140625" style="1" customWidth="1"/>
    <col min="14853" max="14853" width="38.42578125" style="1" customWidth="1"/>
    <col min="14854" max="14854" width="27.5703125" style="1" customWidth="1"/>
    <col min="14855" max="14855" width="107.42578125" style="1" customWidth="1"/>
    <col min="14856" max="14856" width="13.5703125" style="1" customWidth="1"/>
    <col min="14857" max="14857" width="11.42578125" style="1" customWidth="1"/>
    <col min="14858" max="14858" width="18.5703125" style="1" customWidth="1"/>
    <col min="14859" max="14859" width="16.5703125" style="1" customWidth="1"/>
    <col min="14860" max="14860" width="13.42578125" style="1" customWidth="1"/>
    <col min="14861" max="15104" width="9.140625" style="1"/>
    <col min="15105" max="15105" width="0.42578125" style="1" customWidth="1"/>
    <col min="15106" max="15106" width="19.140625" style="1" bestFit="1" customWidth="1"/>
    <col min="15107" max="15107" width="26" style="1" customWidth="1"/>
    <col min="15108" max="15108" width="12.140625" style="1" customWidth="1"/>
    <col min="15109" max="15109" width="38.42578125" style="1" customWidth="1"/>
    <col min="15110" max="15110" width="27.5703125" style="1" customWidth="1"/>
    <col min="15111" max="15111" width="107.42578125" style="1" customWidth="1"/>
    <col min="15112" max="15112" width="13.5703125" style="1" customWidth="1"/>
    <col min="15113" max="15113" width="11.42578125" style="1" customWidth="1"/>
    <col min="15114" max="15114" width="18.5703125" style="1" customWidth="1"/>
    <col min="15115" max="15115" width="16.5703125" style="1" customWidth="1"/>
    <col min="15116" max="15116" width="13.42578125" style="1" customWidth="1"/>
    <col min="15117" max="15360" width="9.140625" style="1"/>
    <col min="15361" max="15361" width="0.42578125" style="1" customWidth="1"/>
    <col min="15362" max="15362" width="19.140625" style="1" bestFit="1" customWidth="1"/>
    <col min="15363" max="15363" width="26" style="1" customWidth="1"/>
    <col min="15364" max="15364" width="12.140625" style="1" customWidth="1"/>
    <col min="15365" max="15365" width="38.42578125" style="1" customWidth="1"/>
    <col min="15366" max="15366" width="27.5703125" style="1" customWidth="1"/>
    <col min="15367" max="15367" width="107.42578125" style="1" customWidth="1"/>
    <col min="15368" max="15368" width="13.5703125" style="1" customWidth="1"/>
    <col min="15369" max="15369" width="11.42578125" style="1" customWidth="1"/>
    <col min="15370" max="15370" width="18.5703125" style="1" customWidth="1"/>
    <col min="15371" max="15371" width="16.5703125" style="1" customWidth="1"/>
    <col min="15372" max="15372" width="13.42578125" style="1" customWidth="1"/>
    <col min="15373" max="15616" width="9.140625" style="1"/>
    <col min="15617" max="15617" width="0.42578125" style="1" customWidth="1"/>
    <col min="15618" max="15618" width="19.140625" style="1" bestFit="1" customWidth="1"/>
    <col min="15619" max="15619" width="26" style="1" customWidth="1"/>
    <col min="15620" max="15620" width="12.140625" style="1" customWidth="1"/>
    <col min="15621" max="15621" width="38.42578125" style="1" customWidth="1"/>
    <col min="15622" max="15622" width="27.5703125" style="1" customWidth="1"/>
    <col min="15623" max="15623" width="107.42578125" style="1" customWidth="1"/>
    <col min="15624" max="15624" width="13.5703125" style="1" customWidth="1"/>
    <col min="15625" max="15625" width="11.42578125" style="1" customWidth="1"/>
    <col min="15626" max="15626" width="18.5703125" style="1" customWidth="1"/>
    <col min="15627" max="15627" width="16.5703125" style="1" customWidth="1"/>
    <col min="15628" max="15628" width="13.42578125" style="1" customWidth="1"/>
    <col min="15629" max="15872" width="9.140625" style="1"/>
    <col min="15873" max="15873" width="0.42578125" style="1" customWidth="1"/>
    <col min="15874" max="15874" width="19.140625" style="1" bestFit="1" customWidth="1"/>
    <col min="15875" max="15875" width="26" style="1" customWidth="1"/>
    <col min="15876" max="15876" width="12.140625" style="1" customWidth="1"/>
    <col min="15877" max="15877" width="38.42578125" style="1" customWidth="1"/>
    <col min="15878" max="15878" width="27.5703125" style="1" customWidth="1"/>
    <col min="15879" max="15879" width="107.42578125" style="1" customWidth="1"/>
    <col min="15880" max="15880" width="13.5703125" style="1" customWidth="1"/>
    <col min="15881" max="15881" width="11.42578125" style="1" customWidth="1"/>
    <col min="15882" max="15882" width="18.5703125" style="1" customWidth="1"/>
    <col min="15883" max="15883" width="16.5703125" style="1" customWidth="1"/>
    <col min="15884" max="15884" width="13.42578125" style="1" customWidth="1"/>
    <col min="15885" max="16128" width="9.140625" style="1"/>
    <col min="16129" max="16129" width="0.42578125" style="1" customWidth="1"/>
    <col min="16130" max="16130" width="19.140625" style="1" bestFit="1" customWidth="1"/>
    <col min="16131" max="16131" width="26" style="1" customWidth="1"/>
    <col min="16132" max="16132" width="12.140625" style="1" customWidth="1"/>
    <col min="16133" max="16133" width="38.42578125" style="1" customWidth="1"/>
    <col min="16134" max="16134" width="27.5703125" style="1" customWidth="1"/>
    <col min="16135" max="16135" width="107.42578125" style="1" customWidth="1"/>
    <col min="16136" max="16136" width="13.5703125" style="1" customWidth="1"/>
    <col min="16137" max="16137" width="11.42578125" style="1" customWidth="1"/>
    <col min="16138" max="16138" width="18.5703125" style="1" customWidth="1"/>
    <col min="16139" max="16139" width="16.5703125" style="1" customWidth="1"/>
    <col min="16140" max="16140" width="13.42578125" style="1" customWidth="1"/>
    <col min="16141" max="16384" width="9.140625" style="1"/>
  </cols>
  <sheetData>
    <row r="1" spans="1:12" ht="56.45" customHeight="1" thickTop="1" thickBot="1" x14ac:dyDescent="0.25">
      <c r="A1" s="83" t="s">
        <v>329</v>
      </c>
      <c r="B1" s="84" t="s">
        <v>1</v>
      </c>
      <c r="C1" s="85" t="s">
        <v>7</v>
      </c>
      <c r="D1" s="95" t="s">
        <v>2</v>
      </c>
      <c r="E1" s="95" t="s">
        <v>5</v>
      </c>
      <c r="F1" s="95" t="s">
        <v>6</v>
      </c>
      <c r="G1" s="111" t="s">
        <v>0</v>
      </c>
      <c r="H1" s="85" t="s">
        <v>205</v>
      </c>
      <c r="I1" s="86" t="s">
        <v>204</v>
      </c>
      <c r="J1" s="86" t="s">
        <v>4</v>
      </c>
      <c r="K1" s="86" t="s">
        <v>3</v>
      </c>
      <c r="L1" s="87" t="s">
        <v>875</v>
      </c>
    </row>
    <row r="2" spans="1:12" s="72" customFormat="1" x14ac:dyDescent="0.2">
      <c r="A2" s="76">
        <v>1</v>
      </c>
      <c r="B2" s="77" t="s">
        <v>395</v>
      </c>
      <c r="C2" s="93"/>
      <c r="D2" s="78"/>
      <c r="E2" s="78"/>
      <c r="F2" s="78"/>
      <c r="G2" s="78" t="s">
        <v>358</v>
      </c>
      <c r="H2" s="93">
        <v>0</v>
      </c>
      <c r="I2" s="93">
        <v>0</v>
      </c>
      <c r="J2" s="93"/>
      <c r="K2" s="93"/>
      <c r="L2" s="78">
        <v>0.12</v>
      </c>
    </row>
    <row r="3" spans="1:12" s="72" customFormat="1" x14ac:dyDescent="0.2">
      <c r="A3" s="76">
        <v>2</v>
      </c>
      <c r="B3" s="77" t="s">
        <v>396</v>
      </c>
      <c r="C3" s="88"/>
      <c r="D3" s="79"/>
      <c r="E3" s="79"/>
      <c r="F3" s="79"/>
      <c r="G3" s="79" t="s">
        <v>359</v>
      </c>
      <c r="H3" s="88">
        <v>0</v>
      </c>
      <c r="I3" s="88">
        <v>0</v>
      </c>
      <c r="J3" s="88"/>
      <c r="K3" s="88"/>
      <c r="L3" s="79">
        <v>4.3999999999999997E-2</v>
      </c>
    </row>
    <row r="4" spans="1:12" s="72" customFormat="1" x14ac:dyDescent="0.2">
      <c r="A4" s="76">
        <v>3.1</v>
      </c>
      <c r="B4" s="77" t="s">
        <v>397</v>
      </c>
      <c r="C4" s="88"/>
      <c r="D4" s="79"/>
      <c r="E4" s="79"/>
      <c r="F4" s="79"/>
      <c r="G4" s="79" t="s">
        <v>360</v>
      </c>
      <c r="H4" s="88">
        <v>0</v>
      </c>
      <c r="I4" s="88">
        <v>0</v>
      </c>
      <c r="J4" s="88"/>
      <c r="K4" s="88"/>
      <c r="L4" s="79">
        <v>0.16200000000000001</v>
      </c>
    </row>
    <row r="5" spans="1:12" s="72" customFormat="1" x14ac:dyDescent="0.2">
      <c r="A5" s="76">
        <v>3.2</v>
      </c>
      <c r="B5" s="77" t="s">
        <v>398</v>
      </c>
      <c r="C5" s="88"/>
      <c r="D5" s="79"/>
      <c r="E5" s="79"/>
      <c r="F5" s="79"/>
      <c r="G5" s="79" t="s">
        <v>361</v>
      </c>
      <c r="H5" s="88">
        <v>0</v>
      </c>
      <c r="I5" s="88">
        <v>0</v>
      </c>
      <c r="J5" s="88"/>
      <c r="K5" s="88"/>
      <c r="L5" s="79">
        <v>0.13500000000000001</v>
      </c>
    </row>
    <row r="6" spans="1:12" s="72" customFormat="1" x14ac:dyDescent="0.2">
      <c r="A6" s="76">
        <v>4</v>
      </c>
      <c r="B6" s="77" t="s">
        <v>399</v>
      </c>
      <c r="C6" s="88"/>
      <c r="D6" s="79"/>
      <c r="E6" s="79"/>
      <c r="F6" s="79"/>
      <c r="G6" s="79" t="s">
        <v>362</v>
      </c>
      <c r="H6" s="88">
        <v>0</v>
      </c>
      <c r="I6" s="88">
        <v>0</v>
      </c>
      <c r="J6" s="88"/>
      <c r="K6" s="88"/>
      <c r="L6" s="79">
        <v>5.5E-2</v>
      </c>
    </row>
    <row r="7" spans="1:12" s="72" customFormat="1" x14ac:dyDescent="0.2">
      <c r="A7" s="76">
        <v>5</v>
      </c>
      <c r="B7" s="63" t="s">
        <v>400</v>
      </c>
      <c r="C7" s="88"/>
      <c r="D7" s="79"/>
      <c r="E7" s="79"/>
      <c r="F7" s="79"/>
      <c r="G7" s="79" t="s">
        <v>363</v>
      </c>
      <c r="H7" s="88">
        <v>0</v>
      </c>
      <c r="I7" s="88">
        <v>0</v>
      </c>
      <c r="J7" s="88"/>
      <c r="K7" s="88"/>
      <c r="L7" s="79">
        <v>0.16</v>
      </c>
    </row>
    <row r="8" spans="1:12" s="72" customFormat="1" x14ac:dyDescent="0.2">
      <c r="A8" s="76">
        <v>6</v>
      </c>
      <c r="B8" s="77" t="s">
        <v>401</v>
      </c>
      <c r="C8" s="88"/>
      <c r="D8" s="79"/>
      <c r="E8" s="79"/>
      <c r="F8" s="79"/>
      <c r="G8" s="79" t="s">
        <v>364</v>
      </c>
      <c r="H8" s="88">
        <v>0</v>
      </c>
      <c r="I8" s="88">
        <v>0</v>
      </c>
      <c r="J8" s="88"/>
      <c r="K8" s="88"/>
      <c r="L8" s="79">
        <v>1.4E-2</v>
      </c>
    </row>
    <row r="9" spans="1:12" s="72" customFormat="1" x14ac:dyDescent="0.2">
      <c r="A9" s="76">
        <v>6.01</v>
      </c>
      <c r="B9" s="77" t="s">
        <v>402</v>
      </c>
      <c r="C9" s="88"/>
      <c r="D9" s="79"/>
      <c r="E9" s="79"/>
      <c r="F9" s="79"/>
      <c r="G9" s="79" t="s">
        <v>365</v>
      </c>
      <c r="H9" s="88">
        <v>1.1000000000000001</v>
      </c>
      <c r="I9" s="88">
        <v>2100</v>
      </c>
      <c r="J9" s="88"/>
      <c r="K9" s="88"/>
      <c r="L9" s="79"/>
    </row>
    <row r="10" spans="1:12" s="72" customFormat="1" x14ac:dyDescent="0.2">
      <c r="A10" s="76">
        <v>6.02</v>
      </c>
      <c r="B10" s="77" t="s">
        <v>403</v>
      </c>
      <c r="C10" s="88"/>
      <c r="D10" s="79"/>
      <c r="E10" s="79"/>
      <c r="F10" s="79"/>
      <c r="G10" s="79" t="s">
        <v>366</v>
      </c>
      <c r="H10" s="88">
        <v>1.2</v>
      </c>
      <c r="I10" s="88">
        <v>2000</v>
      </c>
      <c r="J10" s="88"/>
      <c r="K10" s="88"/>
      <c r="L10" s="79"/>
    </row>
    <row r="11" spans="1:12" s="72" customFormat="1" x14ac:dyDescent="0.2">
      <c r="A11" s="76">
        <v>6.03</v>
      </c>
      <c r="B11" s="77" t="s">
        <v>404</v>
      </c>
      <c r="C11" s="88"/>
      <c r="D11" s="79"/>
      <c r="E11" s="79"/>
      <c r="F11" s="79"/>
      <c r="G11" s="79" t="s">
        <v>367</v>
      </c>
      <c r="H11" s="88">
        <v>6.0999999999999999E-2</v>
      </c>
      <c r="I11" s="88">
        <v>368</v>
      </c>
      <c r="J11" s="88"/>
      <c r="K11" s="88"/>
      <c r="L11" s="79"/>
    </row>
    <row r="12" spans="1:12" s="72" customFormat="1" x14ac:dyDescent="0.2">
      <c r="A12" s="76">
        <v>6.04</v>
      </c>
      <c r="B12" s="77" t="s">
        <v>405</v>
      </c>
      <c r="C12" s="88"/>
      <c r="D12" s="79"/>
      <c r="E12" s="79"/>
      <c r="F12" s="79"/>
      <c r="G12" s="79" t="s">
        <v>368</v>
      </c>
      <c r="H12" s="88">
        <v>7.9000000000000001E-2</v>
      </c>
      <c r="I12" s="88">
        <v>320</v>
      </c>
      <c r="J12" s="88"/>
      <c r="K12" s="88"/>
      <c r="L12" s="79"/>
    </row>
    <row r="13" spans="1:12" s="72" customFormat="1" x14ac:dyDescent="0.2">
      <c r="A13" s="76">
        <v>6.05</v>
      </c>
      <c r="B13" s="63" t="s">
        <v>406</v>
      </c>
      <c r="C13" s="88"/>
      <c r="D13" s="79"/>
      <c r="E13" s="79"/>
      <c r="F13" s="79"/>
      <c r="G13" s="79" t="s">
        <v>369</v>
      </c>
      <c r="H13" s="88">
        <v>0.2</v>
      </c>
      <c r="I13" s="88">
        <v>1000</v>
      </c>
      <c r="J13" s="88"/>
      <c r="K13" s="88"/>
      <c r="L13" s="79"/>
    </row>
    <row r="14" spans="1:12" s="72" customFormat="1" x14ac:dyDescent="0.2">
      <c r="A14" s="76">
        <v>6.06</v>
      </c>
      <c r="B14" s="77" t="s">
        <v>407</v>
      </c>
      <c r="C14" s="88"/>
      <c r="D14" s="79"/>
      <c r="E14" s="79"/>
      <c r="F14" s="79"/>
      <c r="G14" s="79" t="s">
        <v>370</v>
      </c>
      <c r="H14" s="88">
        <v>2.9</v>
      </c>
      <c r="I14" s="88">
        <v>2750</v>
      </c>
      <c r="J14" s="88"/>
      <c r="K14" s="88"/>
      <c r="L14" s="79"/>
    </row>
    <row r="15" spans="1:12" s="72" customFormat="1" x14ac:dyDescent="0.2">
      <c r="A15" s="76">
        <v>6.07</v>
      </c>
      <c r="B15" s="77" t="s">
        <v>408</v>
      </c>
      <c r="C15" s="88"/>
      <c r="D15" s="79"/>
      <c r="E15" s="79"/>
      <c r="F15" s="79"/>
      <c r="G15" s="79" t="s">
        <v>371</v>
      </c>
      <c r="H15" s="88">
        <v>0.84</v>
      </c>
      <c r="I15" s="88">
        <v>1900</v>
      </c>
      <c r="J15" s="88"/>
      <c r="K15" s="88"/>
      <c r="L15" s="79"/>
    </row>
    <row r="16" spans="1:12" s="72" customFormat="1" x14ac:dyDescent="0.2">
      <c r="A16" s="76">
        <v>6.08</v>
      </c>
      <c r="B16" s="77" t="s">
        <v>409</v>
      </c>
      <c r="C16" s="88"/>
      <c r="D16" s="79"/>
      <c r="E16" s="79"/>
      <c r="F16" s="79"/>
      <c r="G16" s="79" t="s">
        <v>372</v>
      </c>
      <c r="H16" s="88">
        <v>0</v>
      </c>
      <c r="I16" s="88">
        <v>1900</v>
      </c>
      <c r="J16" s="88"/>
      <c r="K16" s="88"/>
      <c r="L16" s="79">
        <v>0.06</v>
      </c>
    </row>
    <row r="17" spans="1:12" s="72" customFormat="1" x14ac:dyDescent="0.2">
      <c r="A17" s="76">
        <v>8</v>
      </c>
      <c r="B17" s="77" t="s">
        <v>410</v>
      </c>
      <c r="C17" s="88"/>
      <c r="D17" s="79"/>
      <c r="E17" s="79"/>
      <c r="F17" s="79"/>
      <c r="G17" s="79">
        <v>0</v>
      </c>
      <c r="H17" s="88">
        <v>0</v>
      </c>
      <c r="I17" s="88">
        <v>0</v>
      </c>
      <c r="J17" s="88"/>
      <c r="K17" s="88"/>
      <c r="L17" s="79"/>
    </row>
    <row r="18" spans="1:12" s="72" customFormat="1" x14ac:dyDescent="0.2">
      <c r="A18" s="76">
        <v>9</v>
      </c>
      <c r="B18" s="77" t="s">
        <v>411</v>
      </c>
      <c r="C18" s="88"/>
      <c r="D18" s="79"/>
      <c r="E18" s="79"/>
      <c r="F18" s="79"/>
      <c r="G18" s="79" t="s">
        <v>373</v>
      </c>
      <c r="H18" s="88">
        <v>1.85</v>
      </c>
      <c r="I18" s="88">
        <v>2400</v>
      </c>
      <c r="J18" s="88"/>
      <c r="K18" s="88"/>
      <c r="L18" s="79"/>
    </row>
    <row r="19" spans="1:12" s="72" customFormat="1" x14ac:dyDescent="0.2">
      <c r="A19" s="76">
        <v>9.01</v>
      </c>
      <c r="B19" s="63" t="s">
        <v>412</v>
      </c>
      <c r="C19" s="88"/>
      <c r="D19" s="79"/>
      <c r="E19" s="79"/>
      <c r="F19" s="79"/>
      <c r="G19" s="79" t="s">
        <v>374</v>
      </c>
      <c r="H19" s="88">
        <v>1.73</v>
      </c>
      <c r="I19" s="88">
        <v>2243</v>
      </c>
      <c r="J19" s="88"/>
      <c r="K19" s="88"/>
      <c r="L19" s="79"/>
    </row>
    <row r="20" spans="1:12" s="72" customFormat="1" x14ac:dyDescent="0.2">
      <c r="A20" s="76">
        <v>9.02</v>
      </c>
      <c r="B20" s="77" t="s">
        <v>413</v>
      </c>
      <c r="C20" s="88"/>
      <c r="D20" s="79"/>
      <c r="E20" s="79"/>
      <c r="F20" s="79"/>
      <c r="G20" s="79" t="s">
        <v>375</v>
      </c>
      <c r="H20" s="88">
        <v>0.84</v>
      </c>
      <c r="I20" s="88">
        <v>1600</v>
      </c>
      <c r="J20" s="88"/>
      <c r="K20" s="88"/>
      <c r="L20" s="79"/>
    </row>
    <row r="21" spans="1:12" s="72" customFormat="1" x14ac:dyDescent="0.2">
      <c r="A21" s="76">
        <v>9.0299999999999994</v>
      </c>
      <c r="B21" s="77" t="s">
        <v>414</v>
      </c>
      <c r="C21" s="88"/>
      <c r="D21" s="79"/>
      <c r="E21" s="79"/>
      <c r="F21" s="79"/>
      <c r="G21" s="79" t="s">
        <v>376</v>
      </c>
      <c r="H21" s="88">
        <v>0.2</v>
      </c>
      <c r="I21" s="88">
        <v>620</v>
      </c>
      <c r="J21" s="88"/>
      <c r="K21" s="88"/>
      <c r="L21" s="79"/>
    </row>
    <row r="22" spans="1:12" s="72" customFormat="1" x14ac:dyDescent="0.2">
      <c r="A22" s="76">
        <v>10</v>
      </c>
      <c r="B22" s="77" t="s">
        <v>415</v>
      </c>
      <c r="C22" s="88"/>
      <c r="D22" s="79"/>
      <c r="E22" s="79"/>
      <c r="F22" s="79"/>
      <c r="G22" s="79" t="s">
        <v>377</v>
      </c>
      <c r="H22" s="88">
        <v>1.2729999999999999</v>
      </c>
      <c r="I22" s="88">
        <v>2240</v>
      </c>
      <c r="J22" s="88"/>
      <c r="K22" s="88"/>
      <c r="L22" s="79"/>
    </row>
    <row r="23" spans="1:12" s="72" customFormat="1" x14ac:dyDescent="0.2">
      <c r="A23" s="76">
        <v>10.01</v>
      </c>
      <c r="B23" s="77" t="s">
        <v>416</v>
      </c>
      <c r="C23" s="88"/>
      <c r="D23" s="79"/>
      <c r="E23" s="79"/>
      <c r="F23" s="79"/>
      <c r="G23" s="79" t="s">
        <v>378</v>
      </c>
      <c r="H23" s="88">
        <v>1.173</v>
      </c>
      <c r="I23" s="88">
        <v>1900</v>
      </c>
      <c r="J23" s="88"/>
      <c r="K23" s="88"/>
      <c r="L23" s="79"/>
    </row>
    <row r="24" spans="1:12" s="72" customFormat="1" x14ac:dyDescent="0.2">
      <c r="A24" s="76">
        <v>11</v>
      </c>
      <c r="B24" s="77" t="s">
        <v>417</v>
      </c>
      <c r="C24" s="88"/>
      <c r="D24" s="79"/>
      <c r="E24" s="79"/>
      <c r="F24" s="79"/>
      <c r="G24" s="79" t="s">
        <v>379</v>
      </c>
      <c r="H24" s="88">
        <v>45.279000000000003</v>
      </c>
      <c r="I24" s="88">
        <v>7824</v>
      </c>
      <c r="J24" s="88"/>
      <c r="K24" s="88"/>
      <c r="L24" s="79"/>
    </row>
    <row r="25" spans="1:12" s="72" customFormat="1" x14ac:dyDescent="0.2">
      <c r="A25" s="76">
        <v>11.01</v>
      </c>
      <c r="B25" s="63" t="s">
        <v>418</v>
      </c>
      <c r="C25" s="88"/>
      <c r="D25" s="79"/>
      <c r="E25" s="79"/>
      <c r="F25" s="79"/>
      <c r="G25" s="79" t="s">
        <v>380</v>
      </c>
      <c r="H25" s="88">
        <v>0.995</v>
      </c>
      <c r="I25" s="88">
        <v>2526</v>
      </c>
      <c r="J25" s="88"/>
      <c r="K25" s="88"/>
      <c r="L25" s="79"/>
    </row>
    <row r="26" spans="1:12" s="72" customFormat="1" x14ac:dyDescent="0.2">
      <c r="A26" s="76">
        <v>11.02</v>
      </c>
      <c r="B26" s="77" t="s">
        <v>419</v>
      </c>
      <c r="C26" s="88"/>
      <c r="D26" s="79"/>
      <c r="E26" s="79"/>
      <c r="F26" s="79"/>
      <c r="G26" s="79" t="s">
        <v>381</v>
      </c>
      <c r="H26" s="88">
        <v>8.8999999999999996E-2</v>
      </c>
      <c r="I26" s="88">
        <v>592</v>
      </c>
      <c r="J26" s="88"/>
      <c r="K26" s="88"/>
      <c r="L26" s="79"/>
    </row>
    <row r="27" spans="1:12" s="72" customFormat="1" x14ac:dyDescent="0.2">
      <c r="A27" s="76">
        <v>11.03</v>
      </c>
      <c r="B27" s="77" t="s">
        <v>420</v>
      </c>
      <c r="C27" s="88"/>
      <c r="D27" s="79"/>
      <c r="E27" s="79"/>
      <c r="F27" s="79"/>
      <c r="G27" s="79" t="s">
        <v>382</v>
      </c>
      <c r="H27" s="88">
        <v>0.16</v>
      </c>
      <c r="I27" s="88">
        <v>640</v>
      </c>
      <c r="J27" s="88"/>
      <c r="K27" s="88"/>
      <c r="L27" s="79"/>
    </row>
    <row r="28" spans="1:12" s="72" customFormat="1" x14ac:dyDescent="0.2">
      <c r="A28" s="76">
        <v>11.04</v>
      </c>
      <c r="B28" s="77" t="s">
        <v>421</v>
      </c>
      <c r="C28" s="88"/>
      <c r="D28" s="79"/>
      <c r="E28" s="79"/>
      <c r="F28" s="79"/>
      <c r="G28" s="79" t="s">
        <v>383</v>
      </c>
      <c r="H28" s="88">
        <v>9.0999999999999998E-2</v>
      </c>
      <c r="I28" s="88">
        <v>460</v>
      </c>
      <c r="J28" s="88"/>
      <c r="K28" s="88"/>
      <c r="L28" s="79"/>
    </row>
    <row r="29" spans="1:12" s="72" customFormat="1" x14ac:dyDescent="0.2">
      <c r="A29" s="76">
        <v>11.05</v>
      </c>
      <c r="B29" s="77" t="s">
        <v>422</v>
      </c>
      <c r="C29" s="88"/>
      <c r="D29" s="79"/>
      <c r="E29" s="79"/>
      <c r="F29" s="79"/>
      <c r="G29" s="79" t="s">
        <v>384</v>
      </c>
      <c r="H29" s="88">
        <v>0.12</v>
      </c>
      <c r="I29" s="88">
        <v>800</v>
      </c>
      <c r="J29" s="88"/>
      <c r="K29" s="88"/>
      <c r="L29" s="79"/>
    </row>
    <row r="30" spans="1:12" s="72" customFormat="1" x14ac:dyDescent="0.2">
      <c r="A30" s="76">
        <v>11.06</v>
      </c>
      <c r="B30" s="77" t="s">
        <v>423</v>
      </c>
      <c r="C30" s="88"/>
      <c r="D30" s="79"/>
      <c r="E30" s="79"/>
      <c r="F30" s="79"/>
      <c r="G30" s="79" t="s">
        <v>385</v>
      </c>
      <c r="H30" s="88">
        <v>0.153</v>
      </c>
      <c r="I30" s="88">
        <v>608</v>
      </c>
      <c r="J30" s="88"/>
      <c r="K30" s="88"/>
      <c r="L30" s="79"/>
    </row>
    <row r="31" spans="1:12" s="72" customFormat="1" x14ac:dyDescent="0.2">
      <c r="A31" s="76">
        <v>12</v>
      </c>
      <c r="B31" s="63" t="s">
        <v>424</v>
      </c>
      <c r="C31" s="88"/>
      <c r="D31" s="79"/>
      <c r="E31" s="79"/>
      <c r="F31" s="79"/>
      <c r="G31" s="79" t="s">
        <v>386</v>
      </c>
      <c r="H31" s="88">
        <v>0.72</v>
      </c>
      <c r="I31" s="88">
        <v>1860</v>
      </c>
      <c r="J31" s="88"/>
      <c r="K31" s="88"/>
      <c r="L31" s="79"/>
    </row>
    <row r="32" spans="1:12" s="72" customFormat="1" x14ac:dyDescent="0.2">
      <c r="A32" s="76">
        <v>12.01</v>
      </c>
      <c r="B32" s="77" t="s">
        <v>425</v>
      </c>
      <c r="C32" s="88"/>
      <c r="D32" s="79"/>
      <c r="E32" s="79"/>
      <c r="F32" s="79"/>
      <c r="G32" s="79" t="s">
        <v>387</v>
      </c>
      <c r="H32" s="88">
        <v>0.81</v>
      </c>
      <c r="I32" s="88">
        <v>1680</v>
      </c>
      <c r="J32" s="88"/>
      <c r="K32" s="88"/>
      <c r="L32" s="79"/>
    </row>
    <row r="33" spans="1:12" s="72" customFormat="1" x14ac:dyDescent="0.2">
      <c r="A33" s="76">
        <v>12.02</v>
      </c>
      <c r="B33" s="77" t="s">
        <v>426</v>
      </c>
      <c r="C33" s="88"/>
      <c r="D33" s="79"/>
      <c r="E33" s="79"/>
      <c r="F33" s="79"/>
      <c r="G33" s="79" t="s">
        <v>388</v>
      </c>
      <c r="H33" s="88">
        <v>0.42</v>
      </c>
      <c r="I33" s="88">
        <v>1200</v>
      </c>
      <c r="J33" s="88"/>
      <c r="K33" s="88"/>
      <c r="L33" s="79"/>
    </row>
    <row r="34" spans="1:12" s="72" customFormat="1" x14ac:dyDescent="0.2">
      <c r="A34" s="76">
        <v>12.03</v>
      </c>
      <c r="B34" s="77" t="s">
        <v>427</v>
      </c>
      <c r="C34" s="88"/>
      <c r="D34" s="79"/>
      <c r="E34" s="79"/>
      <c r="F34" s="79"/>
      <c r="G34" s="79" t="s">
        <v>389</v>
      </c>
      <c r="H34" s="88">
        <v>0.23</v>
      </c>
      <c r="I34" s="88">
        <v>720</v>
      </c>
      <c r="J34" s="88"/>
      <c r="K34" s="88"/>
      <c r="L34" s="79"/>
    </row>
    <row r="35" spans="1:12" s="72" customFormat="1" x14ac:dyDescent="0.2">
      <c r="A35" s="76">
        <v>12.04</v>
      </c>
      <c r="B35" s="77" t="s">
        <v>428</v>
      </c>
      <c r="C35" s="88"/>
      <c r="D35" s="79"/>
      <c r="E35" s="79"/>
      <c r="F35" s="79"/>
      <c r="G35" s="79" t="s">
        <v>390</v>
      </c>
      <c r="H35" s="88">
        <v>0.378</v>
      </c>
      <c r="I35" s="88">
        <v>1130</v>
      </c>
      <c r="J35" s="88"/>
      <c r="K35" s="88"/>
      <c r="L35" s="79"/>
    </row>
    <row r="36" spans="1:12" s="72" customFormat="1" x14ac:dyDescent="0.2">
      <c r="A36" s="76">
        <v>13</v>
      </c>
      <c r="B36" s="77" t="s">
        <v>429</v>
      </c>
      <c r="C36" s="88"/>
      <c r="D36" s="79"/>
      <c r="E36" s="79"/>
      <c r="F36" s="79"/>
      <c r="G36" s="79" t="s">
        <v>391</v>
      </c>
      <c r="H36" s="88">
        <v>1.74</v>
      </c>
      <c r="I36" s="88">
        <v>2240</v>
      </c>
      <c r="J36" s="88"/>
      <c r="K36" s="88"/>
      <c r="L36" s="79"/>
    </row>
    <row r="37" spans="1:12" s="72" customFormat="1" x14ac:dyDescent="0.2">
      <c r="A37" s="76">
        <v>13.01</v>
      </c>
      <c r="B37" s="63" t="s">
        <v>430</v>
      </c>
      <c r="C37" s="88"/>
      <c r="D37" s="79"/>
      <c r="E37" s="79"/>
      <c r="F37" s="79"/>
      <c r="G37" s="79" t="s">
        <v>392</v>
      </c>
      <c r="H37" s="88">
        <v>3.49</v>
      </c>
      <c r="I37" s="88">
        <v>2880</v>
      </c>
      <c r="J37" s="88"/>
      <c r="K37" s="88"/>
      <c r="L37" s="79"/>
    </row>
    <row r="38" spans="1:12" s="72" customFormat="1" x14ac:dyDescent="0.2">
      <c r="A38" s="76">
        <v>14</v>
      </c>
      <c r="B38" s="77" t="s">
        <v>431</v>
      </c>
      <c r="C38" s="88"/>
      <c r="D38" s="79"/>
      <c r="E38" s="79"/>
      <c r="F38" s="79"/>
      <c r="G38" s="79" t="s">
        <v>393</v>
      </c>
      <c r="H38" s="88">
        <v>2.9</v>
      </c>
      <c r="I38" s="88">
        <v>2750</v>
      </c>
      <c r="J38" s="88"/>
      <c r="K38" s="88"/>
      <c r="L38" s="79"/>
    </row>
    <row r="39" spans="1:12" s="72" customFormat="1" x14ac:dyDescent="0.2">
      <c r="A39" s="76">
        <v>14.01</v>
      </c>
      <c r="B39" s="77" t="s">
        <v>432</v>
      </c>
      <c r="C39" s="88"/>
      <c r="D39" s="79"/>
      <c r="E39" s="79"/>
      <c r="F39" s="79"/>
      <c r="G39" s="79" t="s">
        <v>394</v>
      </c>
      <c r="H39" s="88">
        <v>1.25</v>
      </c>
      <c r="I39" s="88">
        <v>2000</v>
      </c>
      <c r="J39" s="88"/>
      <c r="K39" s="88"/>
      <c r="L39" s="79"/>
    </row>
    <row r="40" spans="1:12" s="72" customFormat="1" x14ac:dyDescent="0.2">
      <c r="A40" s="76"/>
      <c r="B40" s="96" t="s">
        <v>968</v>
      </c>
      <c r="C40" s="88" t="s">
        <v>160</v>
      </c>
      <c r="D40" s="79" t="s">
        <v>161</v>
      </c>
      <c r="E40" s="79" t="s">
        <v>969</v>
      </c>
      <c r="F40" s="79" t="s">
        <v>970</v>
      </c>
      <c r="G40" s="79" t="s">
        <v>971</v>
      </c>
      <c r="H40" s="88">
        <v>9.2999999999999999E-2</v>
      </c>
      <c r="I40" s="88">
        <v>420</v>
      </c>
      <c r="J40" s="88" t="s">
        <v>665</v>
      </c>
      <c r="K40" s="88" t="s">
        <v>162</v>
      </c>
      <c r="L40" s="79"/>
    </row>
    <row r="41" spans="1:12" s="72" customFormat="1" x14ac:dyDescent="0.2">
      <c r="A41" s="76"/>
      <c r="B41" s="96" t="s">
        <v>972</v>
      </c>
      <c r="C41" s="88" t="s">
        <v>160</v>
      </c>
      <c r="D41" s="79" t="s">
        <v>161</v>
      </c>
      <c r="E41" s="79" t="s">
        <v>969</v>
      </c>
      <c r="F41" s="79" t="s">
        <v>973</v>
      </c>
      <c r="G41" s="79" t="s">
        <v>971</v>
      </c>
      <c r="H41" s="88">
        <v>0.13800000000000001</v>
      </c>
      <c r="I41" s="88">
        <v>550</v>
      </c>
      <c r="J41" s="88" t="s">
        <v>665</v>
      </c>
      <c r="K41" s="88" t="s">
        <v>162</v>
      </c>
      <c r="L41" s="79"/>
    </row>
    <row r="42" spans="1:12" s="72" customFormat="1" x14ac:dyDescent="0.2">
      <c r="A42" s="76"/>
      <c r="B42" s="96" t="s">
        <v>974</v>
      </c>
      <c r="C42" s="88" t="s">
        <v>160</v>
      </c>
      <c r="D42" s="79" t="s">
        <v>161</v>
      </c>
      <c r="E42" s="79" t="s">
        <v>969</v>
      </c>
      <c r="F42" s="79" t="s">
        <v>975</v>
      </c>
      <c r="G42" s="79" t="s">
        <v>971</v>
      </c>
      <c r="H42" s="88">
        <v>0.14000000000000001</v>
      </c>
      <c r="I42" s="88">
        <v>600</v>
      </c>
      <c r="J42" s="88" t="s">
        <v>665</v>
      </c>
      <c r="K42" s="88" t="s">
        <v>162</v>
      </c>
      <c r="L42" s="79"/>
    </row>
    <row r="43" spans="1:12" s="72" customFormat="1" x14ac:dyDescent="0.2">
      <c r="A43" s="76"/>
      <c r="B43" s="96" t="s">
        <v>1081</v>
      </c>
      <c r="C43" s="88" t="s">
        <v>160</v>
      </c>
      <c r="D43" s="79" t="s">
        <v>161</v>
      </c>
      <c r="E43" s="79" t="s">
        <v>969</v>
      </c>
      <c r="F43" s="79" t="s">
        <v>1082</v>
      </c>
      <c r="G43" s="79" t="s">
        <v>971</v>
      </c>
      <c r="H43" s="88">
        <v>0.11</v>
      </c>
      <c r="I43" s="88">
        <v>430</v>
      </c>
      <c r="J43" s="88" t="s">
        <v>665</v>
      </c>
      <c r="K43" s="88" t="s">
        <v>162</v>
      </c>
      <c r="L43" s="79"/>
    </row>
    <row r="44" spans="1:12" s="72" customFormat="1" x14ac:dyDescent="0.2">
      <c r="A44" s="76"/>
      <c r="B44" s="96" t="s">
        <v>1083</v>
      </c>
      <c r="C44" s="88" t="s">
        <v>160</v>
      </c>
      <c r="D44" s="79" t="s">
        <v>161</v>
      </c>
      <c r="E44" s="79" t="s">
        <v>969</v>
      </c>
      <c r="F44" s="79" t="s">
        <v>1084</v>
      </c>
      <c r="G44" s="79" t="s">
        <v>971</v>
      </c>
      <c r="H44" s="88">
        <v>0.13</v>
      </c>
      <c r="I44" s="88">
        <v>480</v>
      </c>
      <c r="J44" s="88" t="s">
        <v>665</v>
      </c>
      <c r="K44" s="88" t="s">
        <v>162</v>
      </c>
      <c r="L44" s="79"/>
    </row>
    <row r="45" spans="1:12" s="72" customFormat="1" x14ac:dyDescent="0.2">
      <c r="A45" s="76"/>
      <c r="B45" s="96" t="s">
        <v>1085</v>
      </c>
      <c r="C45" s="88" t="s">
        <v>160</v>
      </c>
      <c r="D45" s="79" t="s">
        <v>161</v>
      </c>
      <c r="E45" s="79" t="s">
        <v>969</v>
      </c>
      <c r="F45" s="79" t="s">
        <v>1086</v>
      </c>
      <c r="G45" s="79" t="s">
        <v>971</v>
      </c>
      <c r="H45" s="88">
        <v>0.13400000000000001</v>
      </c>
      <c r="I45" s="88">
        <v>500</v>
      </c>
      <c r="J45" s="88" t="s">
        <v>665</v>
      </c>
      <c r="K45" s="88" t="s">
        <v>162</v>
      </c>
      <c r="L45" s="79"/>
    </row>
    <row r="46" spans="1:12" s="72" customFormat="1" x14ac:dyDescent="0.2">
      <c r="A46" s="76"/>
      <c r="B46" s="96" t="s">
        <v>1087</v>
      </c>
      <c r="C46" s="88" t="s">
        <v>160</v>
      </c>
      <c r="D46" s="79" t="s">
        <v>161</v>
      </c>
      <c r="E46" s="79" t="s">
        <v>969</v>
      </c>
      <c r="F46" s="79" t="s">
        <v>1088</v>
      </c>
      <c r="G46" s="79" t="s">
        <v>971</v>
      </c>
      <c r="H46" s="88">
        <v>0.15</v>
      </c>
      <c r="I46" s="88">
        <v>700</v>
      </c>
      <c r="J46" s="88" t="s">
        <v>665</v>
      </c>
      <c r="K46" s="88" t="s">
        <v>162</v>
      </c>
      <c r="L46" s="79"/>
    </row>
    <row r="47" spans="1:12" s="72" customFormat="1" x14ac:dyDescent="0.2">
      <c r="A47" s="76"/>
      <c r="B47" s="80" t="s">
        <v>662</v>
      </c>
      <c r="C47" s="88" t="s">
        <v>160</v>
      </c>
      <c r="D47" s="79" t="s">
        <v>161</v>
      </c>
      <c r="E47" s="79" t="s">
        <v>164</v>
      </c>
      <c r="F47" s="79" t="s">
        <v>663</v>
      </c>
      <c r="G47" s="79" t="s">
        <v>664</v>
      </c>
      <c r="H47" s="88">
        <v>0.14000000000000001</v>
      </c>
      <c r="I47" s="88">
        <v>550</v>
      </c>
      <c r="J47" s="88" t="s">
        <v>665</v>
      </c>
      <c r="K47" s="88" t="s">
        <v>162</v>
      </c>
      <c r="L47" s="79"/>
    </row>
    <row r="48" spans="1:12" s="72" customFormat="1" ht="13.5" thickBot="1" x14ac:dyDescent="0.25">
      <c r="A48" s="76"/>
      <c r="B48" s="81" t="s">
        <v>666</v>
      </c>
      <c r="C48" s="89" t="s">
        <v>160</v>
      </c>
      <c r="D48" s="82" t="s">
        <v>161</v>
      </c>
      <c r="E48" s="82" t="s">
        <v>164</v>
      </c>
      <c r="F48" s="82" t="s">
        <v>663</v>
      </c>
      <c r="G48" s="82" t="s">
        <v>667</v>
      </c>
      <c r="H48" s="89">
        <v>0.14000000000000001</v>
      </c>
      <c r="I48" s="89">
        <v>550</v>
      </c>
      <c r="J48" s="89" t="s">
        <v>665</v>
      </c>
      <c r="K48" s="89" t="s">
        <v>162</v>
      </c>
      <c r="L48" s="82"/>
    </row>
    <row r="49" spans="1:12" s="72" customFormat="1" x14ac:dyDescent="0.2">
      <c r="A49" s="77"/>
      <c r="B49" s="63" t="s">
        <v>668</v>
      </c>
      <c r="C49" s="64" t="s">
        <v>160</v>
      </c>
      <c r="D49" s="65" t="s">
        <v>161</v>
      </c>
      <c r="E49" s="65" t="s">
        <v>164</v>
      </c>
      <c r="F49" s="65" t="s">
        <v>663</v>
      </c>
      <c r="G49" s="65" t="s">
        <v>669</v>
      </c>
      <c r="H49" s="64">
        <v>0.14000000000000001</v>
      </c>
      <c r="I49" s="64">
        <v>550</v>
      </c>
      <c r="J49" s="64" t="s">
        <v>665</v>
      </c>
      <c r="K49" s="64" t="s">
        <v>162</v>
      </c>
      <c r="L49" s="79"/>
    </row>
    <row r="50" spans="1:12" s="72" customFormat="1" x14ac:dyDescent="0.2">
      <c r="A50" s="77"/>
      <c r="B50" s="63" t="s">
        <v>670</v>
      </c>
      <c r="C50" s="64" t="s">
        <v>160</v>
      </c>
      <c r="D50" s="65" t="s">
        <v>161</v>
      </c>
      <c r="E50" s="65" t="s">
        <v>164</v>
      </c>
      <c r="F50" s="65" t="s">
        <v>663</v>
      </c>
      <c r="G50" s="65" t="s">
        <v>671</v>
      </c>
      <c r="H50" s="64">
        <v>0.14000000000000001</v>
      </c>
      <c r="I50" s="64">
        <v>550</v>
      </c>
      <c r="J50" s="64" t="s">
        <v>665</v>
      </c>
      <c r="K50" s="64" t="s">
        <v>162</v>
      </c>
      <c r="L50" s="79"/>
    </row>
    <row r="51" spans="1:12" s="72" customFormat="1" x14ac:dyDescent="0.2">
      <c r="A51" s="77"/>
      <c r="B51" s="63" t="s">
        <v>672</v>
      </c>
      <c r="C51" s="64" t="s">
        <v>160</v>
      </c>
      <c r="D51" s="65" t="s">
        <v>161</v>
      </c>
      <c r="E51" s="65" t="s">
        <v>164</v>
      </c>
      <c r="F51" s="65" t="s">
        <v>663</v>
      </c>
      <c r="G51" s="65" t="s">
        <v>673</v>
      </c>
      <c r="H51" s="64">
        <v>0.14000000000000001</v>
      </c>
      <c r="I51" s="64">
        <v>550</v>
      </c>
      <c r="J51" s="64" t="s">
        <v>665</v>
      </c>
      <c r="K51" s="64" t="s">
        <v>162</v>
      </c>
      <c r="L51" s="79"/>
    </row>
    <row r="52" spans="1:12" s="72" customFormat="1" x14ac:dyDescent="0.2">
      <c r="A52" s="77"/>
      <c r="B52" s="63" t="s">
        <v>674</v>
      </c>
      <c r="C52" s="64" t="s">
        <v>160</v>
      </c>
      <c r="D52" s="65" t="s">
        <v>161</v>
      </c>
      <c r="E52" s="65" t="s">
        <v>164</v>
      </c>
      <c r="F52" s="65" t="s">
        <v>663</v>
      </c>
      <c r="G52" s="65" t="s">
        <v>675</v>
      </c>
      <c r="H52" s="64">
        <v>0.14000000000000001</v>
      </c>
      <c r="I52" s="64">
        <v>550</v>
      </c>
      <c r="J52" s="64" t="s">
        <v>665</v>
      </c>
      <c r="K52" s="64" t="s">
        <v>162</v>
      </c>
      <c r="L52" s="79"/>
    </row>
    <row r="53" spans="1:12" s="72" customFormat="1" x14ac:dyDescent="0.2">
      <c r="A53" s="77"/>
      <c r="B53" s="63" t="s">
        <v>676</v>
      </c>
      <c r="C53" s="64" t="s">
        <v>160</v>
      </c>
      <c r="D53" s="65" t="s">
        <v>161</v>
      </c>
      <c r="E53" s="65" t="s">
        <v>164</v>
      </c>
      <c r="F53" s="65" t="s">
        <v>663</v>
      </c>
      <c r="G53" s="65" t="s">
        <v>677</v>
      </c>
      <c r="H53" s="64">
        <v>0.14000000000000001</v>
      </c>
      <c r="I53" s="64">
        <v>550</v>
      </c>
      <c r="J53" s="64" t="s">
        <v>665</v>
      </c>
      <c r="K53" s="64" t="s">
        <v>162</v>
      </c>
      <c r="L53" s="79"/>
    </row>
    <row r="54" spans="1:12" s="72" customFormat="1" x14ac:dyDescent="0.2">
      <c r="A54" s="73"/>
      <c r="B54" s="63" t="s">
        <v>678</v>
      </c>
      <c r="C54" s="64" t="s">
        <v>160</v>
      </c>
      <c r="D54" s="65" t="s">
        <v>161</v>
      </c>
      <c r="E54" s="65" t="s">
        <v>164</v>
      </c>
      <c r="F54" s="65" t="s">
        <v>679</v>
      </c>
      <c r="G54" s="65" t="s">
        <v>664</v>
      </c>
      <c r="H54" s="64">
        <v>0.13400000000000001</v>
      </c>
      <c r="I54" s="64">
        <v>500</v>
      </c>
      <c r="J54" s="64" t="s">
        <v>665</v>
      </c>
      <c r="K54" s="64" t="s">
        <v>162</v>
      </c>
      <c r="L54" s="79"/>
    </row>
    <row r="55" spans="1:12" s="72" customFormat="1" x14ac:dyDescent="0.2">
      <c r="A55" s="73"/>
      <c r="B55" s="63" t="s">
        <v>680</v>
      </c>
      <c r="C55" s="64" t="s">
        <v>160</v>
      </c>
      <c r="D55" s="65" t="s">
        <v>161</v>
      </c>
      <c r="E55" s="65" t="s">
        <v>164</v>
      </c>
      <c r="F55" s="65" t="s">
        <v>679</v>
      </c>
      <c r="G55" s="65" t="s">
        <v>667</v>
      </c>
      <c r="H55" s="64">
        <v>0.13400000000000001</v>
      </c>
      <c r="I55" s="64">
        <v>500</v>
      </c>
      <c r="J55" s="64" t="s">
        <v>665</v>
      </c>
      <c r="K55" s="64" t="s">
        <v>162</v>
      </c>
      <c r="L55" s="79"/>
    </row>
    <row r="56" spans="1:12" s="72" customFormat="1" x14ac:dyDescent="0.2">
      <c r="A56" s="73"/>
      <c r="B56" s="63" t="s">
        <v>681</v>
      </c>
      <c r="C56" s="64" t="s">
        <v>160</v>
      </c>
      <c r="D56" s="65" t="s">
        <v>161</v>
      </c>
      <c r="E56" s="65" t="s">
        <v>164</v>
      </c>
      <c r="F56" s="65" t="s">
        <v>679</v>
      </c>
      <c r="G56" s="65" t="s">
        <v>682</v>
      </c>
      <c r="H56" s="64">
        <v>0.13400000000000001</v>
      </c>
      <c r="I56" s="64">
        <v>500</v>
      </c>
      <c r="J56" s="64" t="s">
        <v>665</v>
      </c>
      <c r="K56" s="64" t="s">
        <v>162</v>
      </c>
      <c r="L56" s="79"/>
    </row>
    <row r="57" spans="1:12" s="72" customFormat="1" x14ac:dyDescent="0.2">
      <c r="A57" s="73"/>
      <c r="B57" s="63" t="s">
        <v>683</v>
      </c>
      <c r="C57" s="64" t="s">
        <v>160</v>
      </c>
      <c r="D57" s="65" t="s">
        <v>161</v>
      </c>
      <c r="E57" s="65" t="s">
        <v>164</v>
      </c>
      <c r="F57" s="65" t="s">
        <v>679</v>
      </c>
      <c r="G57" s="65" t="s">
        <v>671</v>
      </c>
      <c r="H57" s="64">
        <v>0.13400000000000001</v>
      </c>
      <c r="I57" s="64">
        <v>500</v>
      </c>
      <c r="J57" s="64" t="s">
        <v>665</v>
      </c>
      <c r="K57" s="64" t="s">
        <v>162</v>
      </c>
      <c r="L57" s="79"/>
    </row>
    <row r="58" spans="1:12" s="72" customFormat="1" x14ac:dyDescent="0.2">
      <c r="A58" s="73"/>
      <c r="B58" s="63" t="s">
        <v>684</v>
      </c>
      <c r="C58" s="64" t="s">
        <v>160</v>
      </c>
      <c r="D58" s="65" t="s">
        <v>161</v>
      </c>
      <c r="E58" s="65" t="s">
        <v>164</v>
      </c>
      <c r="F58" s="65" t="s">
        <v>685</v>
      </c>
      <c r="G58" s="65" t="s">
        <v>664</v>
      </c>
      <c r="H58" s="64">
        <v>0.13</v>
      </c>
      <c r="I58" s="64">
        <v>490</v>
      </c>
      <c r="J58" s="64" t="s">
        <v>665</v>
      </c>
      <c r="K58" s="64" t="s">
        <v>162</v>
      </c>
      <c r="L58" s="79"/>
    </row>
    <row r="59" spans="1:12" s="72" customFormat="1" x14ac:dyDescent="0.2">
      <c r="A59" s="73"/>
      <c r="B59" s="63" t="s">
        <v>686</v>
      </c>
      <c r="C59" s="64" t="s">
        <v>160</v>
      </c>
      <c r="D59" s="65" t="s">
        <v>161</v>
      </c>
      <c r="E59" s="65" t="s">
        <v>164</v>
      </c>
      <c r="F59" s="65" t="s">
        <v>685</v>
      </c>
      <c r="G59" s="65" t="s">
        <v>667</v>
      </c>
      <c r="H59" s="64">
        <v>0.13</v>
      </c>
      <c r="I59" s="64">
        <v>490</v>
      </c>
      <c r="J59" s="64" t="s">
        <v>665</v>
      </c>
      <c r="K59" s="64" t="s">
        <v>162</v>
      </c>
      <c r="L59" s="79"/>
    </row>
    <row r="60" spans="1:12" s="72" customFormat="1" x14ac:dyDescent="0.2">
      <c r="A60" s="73"/>
      <c r="B60" s="63" t="s">
        <v>687</v>
      </c>
      <c r="C60" s="64" t="s">
        <v>160</v>
      </c>
      <c r="D60" s="65" t="s">
        <v>161</v>
      </c>
      <c r="E60" s="65" t="s">
        <v>164</v>
      </c>
      <c r="F60" s="65" t="s">
        <v>685</v>
      </c>
      <c r="G60" s="65" t="s">
        <v>669</v>
      </c>
      <c r="H60" s="64">
        <v>0.13</v>
      </c>
      <c r="I60" s="64">
        <v>490</v>
      </c>
      <c r="J60" s="64" t="s">
        <v>665</v>
      </c>
      <c r="K60" s="64" t="s">
        <v>162</v>
      </c>
      <c r="L60" s="79"/>
    </row>
    <row r="61" spans="1:12" s="72" customFormat="1" x14ac:dyDescent="0.2">
      <c r="A61" s="73"/>
      <c r="B61" s="63" t="s">
        <v>688</v>
      </c>
      <c r="C61" s="64" t="s">
        <v>160</v>
      </c>
      <c r="D61" s="65" t="s">
        <v>161</v>
      </c>
      <c r="E61" s="65" t="s">
        <v>164</v>
      </c>
      <c r="F61" s="65" t="s">
        <v>685</v>
      </c>
      <c r="G61" s="65" t="s">
        <v>671</v>
      </c>
      <c r="H61" s="64">
        <v>0.13</v>
      </c>
      <c r="I61" s="64">
        <v>490</v>
      </c>
      <c r="J61" s="64" t="s">
        <v>665</v>
      </c>
      <c r="K61" s="64" t="s">
        <v>162</v>
      </c>
      <c r="L61" s="79"/>
    </row>
    <row r="62" spans="1:12" s="72" customFormat="1" x14ac:dyDescent="0.2">
      <c r="A62" s="73"/>
      <c r="B62" s="63" t="s">
        <v>1075</v>
      </c>
      <c r="C62" s="64" t="s">
        <v>160</v>
      </c>
      <c r="D62" s="65" t="s">
        <v>161</v>
      </c>
      <c r="E62" s="65" t="s">
        <v>164</v>
      </c>
      <c r="F62" s="65" t="s">
        <v>1076</v>
      </c>
      <c r="G62" s="65" t="s">
        <v>669</v>
      </c>
      <c r="H62" s="64">
        <v>0.1</v>
      </c>
      <c r="I62" s="64">
        <v>430</v>
      </c>
      <c r="J62" s="64" t="s">
        <v>665</v>
      </c>
      <c r="K62" s="64" t="s">
        <v>162</v>
      </c>
      <c r="L62" s="79"/>
    </row>
    <row r="63" spans="1:12" s="72" customFormat="1" x14ac:dyDescent="0.2">
      <c r="A63" s="73"/>
      <c r="B63" s="63" t="s">
        <v>1077</v>
      </c>
      <c r="C63" s="64" t="s">
        <v>160</v>
      </c>
      <c r="D63" s="65" t="s">
        <v>161</v>
      </c>
      <c r="E63" s="65" t="s">
        <v>164</v>
      </c>
      <c r="F63" s="65" t="s">
        <v>1076</v>
      </c>
      <c r="G63" s="65" t="s">
        <v>671</v>
      </c>
      <c r="H63" s="64">
        <v>0.1</v>
      </c>
      <c r="I63" s="64">
        <v>430</v>
      </c>
      <c r="J63" s="64" t="s">
        <v>665</v>
      </c>
      <c r="K63" s="64" t="s">
        <v>162</v>
      </c>
      <c r="L63" s="79"/>
    </row>
    <row r="64" spans="1:12" s="72" customFormat="1" x14ac:dyDescent="0.2">
      <c r="A64" s="73"/>
      <c r="B64" s="63" t="s">
        <v>1078</v>
      </c>
      <c r="C64" s="64" t="s">
        <v>160</v>
      </c>
      <c r="D64" s="65" t="s">
        <v>161</v>
      </c>
      <c r="E64" s="65" t="s">
        <v>164</v>
      </c>
      <c r="F64" s="65" t="s">
        <v>1076</v>
      </c>
      <c r="G64" s="65" t="s">
        <v>673</v>
      </c>
      <c r="H64" s="64">
        <v>0.1</v>
      </c>
      <c r="I64" s="64">
        <v>430</v>
      </c>
      <c r="J64" s="64" t="s">
        <v>665</v>
      </c>
      <c r="K64" s="64" t="s">
        <v>162</v>
      </c>
      <c r="L64" s="79"/>
    </row>
    <row r="65" spans="1:12" s="72" customFormat="1" x14ac:dyDescent="0.2">
      <c r="A65" s="73"/>
      <c r="B65" s="63" t="s">
        <v>689</v>
      </c>
      <c r="C65" s="64" t="s">
        <v>160</v>
      </c>
      <c r="D65" s="65" t="s">
        <v>161</v>
      </c>
      <c r="E65" s="65" t="s">
        <v>214</v>
      </c>
      <c r="F65" s="65" t="s">
        <v>690</v>
      </c>
      <c r="G65" s="65" t="s">
        <v>691</v>
      </c>
      <c r="H65" s="64">
        <v>0.13</v>
      </c>
      <c r="I65" s="64">
        <v>530</v>
      </c>
      <c r="J65" s="64" t="s">
        <v>665</v>
      </c>
      <c r="K65" s="64" t="s">
        <v>162</v>
      </c>
      <c r="L65" s="79"/>
    </row>
    <row r="66" spans="1:12" s="72" customFormat="1" x14ac:dyDescent="0.2">
      <c r="A66" s="73"/>
      <c r="B66" s="63" t="s">
        <v>692</v>
      </c>
      <c r="C66" s="64" t="s">
        <v>160</v>
      </c>
      <c r="D66" s="65" t="s">
        <v>161</v>
      </c>
      <c r="E66" s="65" t="s">
        <v>214</v>
      </c>
      <c r="F66" s="65" t="s">
        <v>690</v>
      </c>
      <c r="G66" s="65" t="s">
        <v>693</v>
      </c>
      <c r="H66" s="64">
        <v>0.13</v>
      </c>
      <c r="I66" s="64">
        <v>530</v>
      </c>
      <c r="J66" s="64" t="s">
        <v>665</v>
      </c>
      <c r="K66" s="64" t="s">
        <v>162</v>
      </c>
      <c r="L66" s="79"/>
    </row>
    <row r="67" spans="1:12" s="72" customFormat="1" x14ac:dyDescent="0.2">
      <c r="A67" s="73"/>
      <c r="B67" s="63" t="s">
        <v>694</v>
      </c>
      <c r="C67" s="64" t="s">
        <v>160</v>
      </c>
      <c r="D67" s="65" t="s">
        <v>161</v>
      </c>
      <c r="E67" s="65" t="s">
        <v>214</v>
      </c>
      <c r="F67" s="65" t="s">
        <v>690</v>
      </c>
      <c r="G67" s="65" t="s">
        <v>695</v>
      </c>
      <c r="H67" s="64">
        <v>0.13</v>
      </c>
      <c r="I67" s="64">
        <v>530</v>
      </c>
      <c r="J67" s="64" t="s">
        <v>665</v>
      </c>
      <c r="K67" s="64" t="s">
        <v>162</v>
      </c>
      <c r="L67" s="79"/>
    </row>
    <row r="68" spans="1:12" s="72" customFormat="1" x14ac:dyDescent="0.2">
      <c r="A68" s="73"/>
      <c r="B68" s="63" t="s">
        <v>696</v>
      </c>
      <c r="C68" s="64" t="s">
        <v>160</v>
      </c>
      <c r="D68" s="65" t="s">
        <v>161</v>
      </c>
      <c r="E68" s="65" t="s">
        <v>214</v>
      </c>
      <c r="F68" s="65" t="s">
        <v>697</v>
      </c>
      <c r="G68" s="65" t="s">
        <v>695</v>
      </c>
      <c r="H68" s="64">
        <v>0.13400000000000001</v>
      </c>
      <c r="I68" s="64">
        <v>575</v>
      </c>
      <c r="J68" s="64" t="s">
        <v>665</v>
      </c>
      <c r="K68" s="64" t="s">
        <v>162</v>
      </c>
      <c r="L68" s="79"/>
    </row>
    <row r="69" spans="1:12" s="72" customFormat="1" x14ac:dyDescent="0.2">
      <c r="A69" s="73"/>
      <c r="B69" s="63" t="s">
        <v>698</v>
      </c>
      <c r="C69" s="64" t="s">
        <v>160</v>
      </c>
      <c r="D69" s="65" t="s">
        <v>161</v>
      </c>
      <c r="E69" s="65" t="s">
        <v>214</v>
      </c>
      <c r="F69" s="65" t="s">
        <v>697</v>
      </c>
      <c r="G69" s="65" t="s">
        <v>699</v>
      </c>
      <c r="H69" s="64">
        <v>0.13400000000000001</v>
      </c>
      <c r="I69" s="64">
        <v>575</v>
      </c>
      <c r="J69" s="64" t="s">
        <v>665</v>
      </c>
      <c r="K69" s="64" t="s">
        <v>162</v>
      </c>
      <c r="L69" s="79"/>
    </row>
    <row r="70" spans="1:12" s="72" customFormat="1" x14ac:dyDescent="0.2">
      <c r="A70" s="73"/>
      <c r="B70" s="63" t="s">
        <v>700</v>
      </c>
      <c r="C70" s="64" t="s">
        <v>160</v>
      </c>
      <c r="D70" s="65" t="s">
        <v>161</v>
      </c>
      <c r="E70" s="65" t="s">
        <v>214</v>
      </c>
      <c r="F70" s="65" t="s">
        <v>697</v>
      </c>
      <c r="G70" s="65" t="s">
        <v>701</v>
      </c>
      <c r="H70" s="64">
        <v>0.13400000000000001</v>
      </c>
      <c r="I70" s="64">
        <v>575</v>
      </c>
      <c r="J70" s="64" t="s">
        <v>665</v>
      </c>
      <c r="K70" s="64" t="s">
        <v>162</v>
      </c>
      <c r="L70" s="79"/>
    </row>
    <row r="71" spans="1:12" s="72" customFormat="1" x14ac:dyDescent="0.2">
      <c r="A71" s="73"/>
      <c r="B71" s="63" t="s">
        <v>702</v>
      </c>
      <c r="C71" s="64" t="s">
        <v>160</v>
      </c>
      <c r="D71" s="65" t="s">
        <v>161</v>
      </c>
      <c r="E71" s="65" t="s">
        <v>214</v>
      </c>
      <c r="F71" s="65" t="s">
        <v>697</v>
      </c>
      <c r="G71" s="65" t="s">
        <v>695</v>
      </c>
      <c r="H71" s="64">
        <v>0.13400000000000001</v>
      </c>
      <c r="I71" s="64">
        <v>575</v>
      </c>
      <c r="J71" s="64" t="s">
        <v>665</v>
      </c>
      <c r="K71" s="64" t="s">
        <v>162</v>
      </c>
      <c r="L71" s="79"/>
    </row>
    <row r="72" spans="1:12" s="72" customFormat="1" x14ac:dyDescent="0.2">
      <c r="A72" s="73">
        <v>1</v>
      </c>
      <c r="B72" s="63" t="s">
        <v>894</v>
      </c>
      <c r="C72" s="64" t="s">
        <v>160</v>
      </c>
      <c r="D72" s="65" t="s">
        <v>161</v>
      </c>
      <c r="E72" s="65" t="s">
        <v>214</v>
      </c>
      <c r="F72" s="65" t="s">
        <v>895</v>
      </c>
      <c r="G72" s="65" t="s">
        <v>695</v>
      </c>
      <c r="H72" s="64">
        <v>9.3399999999999997E-2</v>
      </c>
      <c r="I72" s="64">
        <v>400</v>
      </c>
      <c r="J72" s="64" t="s">
        <v>665</v>
      </c>
      <c r="K72" s="64" t="s">
        <v>162</v>
      </c>
      <c r="L72" s="79"/>
    </row>
    <row r="73" spans="1:12" s="72" customFormat="1" x14ac:dyDescent="0.2">
      <c r="A73" s="73"/>
      <c r="B73" s="63" t="s">
        <v>703</v>
      </c>
      <c r="C73" s="64" t="s">
        <v>160</v>
      </c>
      <c r="D73" s="65" t="s">
        <v>161</v>
      </c>
      <c r="E73" s="65" t="s">
        <v>163</v>
      </c>
      <c r="F73" s="65" t="s">
        <v>704</v>
      </c>
      <c r="G73" s="65" t="s">
        <v>705</v>
      </c>
      <c r="H73" s="64">
        <v>0.13500000000000001</v>
      </c>
      <c r="I73" s="64">
        <v>500</v>
      </c>
      <c r="J73" s="64" t="s">
        <v>665</v>
      </c>
      <c r="K73" s="64" t="s">
        <v>162</v>
      </c>
      <c r="L73" s="79"/>
    </row>
    <row r="74" spans="1:12" s="72" customFormat="1" x14ac:dyDescent="0.2">
      <c r="A74" s="73"/>
      <c r="B74" s="63" t="s">
        <v>706</v>
      </c>
      <c r="C74" s="64" t="s">
        <v>160</v>
      </c>
      <c r="D74" s="65" t="s">
        <v>161</v>
      </c>
      <c r="E74" s="65" t="s">
        <v>163</v>
      </c>
      <c r="F74" s="65" t="s">
        <v>704</v>
      </c>
      <c r="G74" s="65" t="s">
        <v>707</v>
      </c>
      <c r="H74" s="64">
        <v>0.13500000000000001</v>
      </c>
      <c r="I74" s="64">
        <v>500</v>
      </c>
      <c r="J74" s="64" t="s">
        <v>665</v>
      </c>
      <c r="K74" s="64" t="s">
        <v>162</v>
      </c>
      <c r="L74" s="79"/>
    </row>
    <row r="75" spans="1:12" s="72" customFormat="1" x14ac:dyDescent="0.2">
      <c r="A75" s="73"/>
      <c r="B75" s="63" t="s">
        <v>708</v>
      </c>
      <c r="C75" s="64" t="s">
        <v>160</v>
      </c>
      <c r="D75" s="65" t="s">
        <v>161</v>
      </c>
      <c r="E75" s="65" t="s">
        <v>163</v>
      </c>
      <c r="F75" s="65" t="s">
        <v>704</v>
      </c>
      <c r="G75" s="65" t="s">
        <v>709</v>
      </c>
      <c r="H75" s="64">
        <v>0.13500000000000001</v>
      </c>
      <c r="I75" s="64">
        <v>500</v>
      </c>
      <c r="J75" s="64" t="s">
        <v>665</v>
      </c>
      <c r="K75" s="64" t="s">
        <v>162</v>
      </c>
      <c r="L75" s="79"/>
    </row>
    <row r="76" spans="1:12" s="72" customFormat="1" x14ac:dyDescent="0.2">
      <c r="A76" s="73"/>
      <c r="B76" s="63" t="s">
        <v>710</v>
      </c>
      <c r="C76" s="64" t="s">
        <v>160</v>
      </c>
      <c r="D76" s="65" t="s">
        <v>161</v>
      </c>
      <c r="E76" s="65" t="s">
        <v>163</v>
      </c>
      <c r="F76" s="65" t="s">
        <v>704</v>
      </c>
      <c r="G76" s="65" t="s">
        <v>711</v>
      </c>
      <c r="H76" s="64">
        <v>0.13500000000000001</v>
      </c>
      <c r="I76" s="64">
        <v>500</v>
      </c>
      <c r="J76" s="64" t="s">
        <v>665</v>
      </c>
      <c r="K76" s="64" t="s">
        <v>162</v>
      </c>
      <c r="L76" s="79"/>
    </row>
    <row r="77" spans="1:12" s="72" customFormat="1" x14ac:dyDescent="0.2">
      <c r="A77" s="73"/>
      <c r="B77" s="63" t="s">
        <v>712</v>
      </c>
      <c r="C77" s="64" t="s">
        <v>160</v>
      </c>
      <c r="D77" s="65" t="s">
        <v>161</v>
      </c>
      <c r="E77" s="65" t="s">
        <v>163</v>
      </c>
      <c r="F77" s="65" t="s">
        <v>704</v>
      </c>
      <c r="G77" s="65" t="s">
        <v>713</v>
      </c>
      <c r="H77" s="64">
        <v>0.13500000000000001</v>
      </c>
      <c r="I77" s="64">
        <v>500</v>
      </c>
      <c r="J77" s="64" t="s">
        <v>665</v>
      </c>
      <c r="K77" s="64" t="s">
        <v>162</v>
      </c>
      <c r="L77" s="79"/>
    </row>
    <row r="78" spans="1:12" s="72" customFormat="1" x14ac:dyDescent="0.2">
      <c r="A78" s="73"/>
      <c r="B78" s="63" t="s">
        <v>714</v>
      </c>
      <c r="C78" s="64" t="s">
        <v>160</v>
      </c>
      <c r="D78" s="65" t="s">
        <v>161</v>
      </c>
      <c r="E78" s="65" t="s">
        <v>163</v>
      </c>
      <c r="F78" s="65" t="s">
        <v>704</v>
      </c>
      <c r="G78" s="65" t="s">
        <v>715</v>
      </c>
      <c r="H78" s="64">
        <v>0.13500000000000001</v>
      </c>
      <c r="I78" s="64">
        <v>500</v>
      </c>
      <c r="J78" s="64" t="s">
        <v>665</v>
      </c>
      <c r="K78" s="64" t="s">
        <v>162</v>
      </c>
      <c r="L78" s="79"/>
    </row>
    <row r="79" spans="1:12" s="72" customFormat="1" x14ac:dyDescent="0.2">
      <c r="A79" s="73"/>
      <c r="B79" s="63" t="s">
        <v>716</v>
      </c>
      <c r="C79" s="64" t="s">
        <v>160</v>
      </c>
      <c r="D79" s="65" t="s">
        <v>161</v>
      </c>
      <c r="E79" s="65" t="s">
        <v>163</v>
      </c>
      <c r="F79" s="65" t="s">
        <v>717</v>
      </c>
      <c r="G79" s="65" t="s">
        <v>705</v>
      </c>
      <c r="H79" s="64">
        <v>0.14000000000000001</v>
      </c>
      <c r="I79" s="64">
        <v>600</v>
      </c>
      <c r="J79" s="64" t="s">
        <v>665</v>
      </c>
      <c r="K79" s="64" t="s">
        <v>162</v>
      </c>
      <c r="L79" s="79"/>
    </row>
    <row r="80" spans="1:12" s="72" customFormat="1" x14ac:dyDescent="0.2">
      <c r="A80" s="63"/>
      <c r="B80" s="63" t="s">
        <v>718</v>
      </c>
      <c r="C80" s="64" t="s">
        <v>160</v>
      </c>
      <c r="D80" s="65" t="s">
        <v>161</v>
      </c>
      <c r="E80" s="65" t="s">
        <v>163</v>
      </c>
      <c r="F80" s="65" t="s">
        <v>717</v>
      </c>
      <c r="G80" s="65" t="s">
        <v>707</v>
      </c>
      <c r="H80" s="64">
        <v>0.14000000000000001</v>
      </c>
      <c r="I80" s="64">
        <v>600</v>
      </c>
      <c r="J80" s="64" t="s">
        <v>665</v>
      </c>
      <c r="K80" s="64" t="s">
        <v>162</v>
      </c>
      <c r="L80" s="79"/>
    </row>
    <row r="81" spans="1:12" s="72" customFormat="1" x14ac:dyDescent="0.2">
      <c r="A81" s="63"/>
      <c r="B81" s="63" t="s">
        <v>719</v>
      </c>
      <c r="C81" s="64" t="s">
        <v>160</v>
      </c>
      <c r="D81" s="65" t="s">
        <v>161</v>
      </c>
      <c r="E81" s="65" t="s">
        <v>163</v>
      </c>
      <c r="F81" s="65" t="s">
        <v>717</v>
      </c>
      <c r="G81" s="65" t="s">
        <v>707</v>
      </c>
      <c r="H81" s="64">
        <v>0.14000000000000001</v>
      </c>
      <c r="I81" s="64">
        <v>600</v>
      </c>
      <c r="J81" s="64" t="s">
        <v>665</v>
      </c>
      <c r="K81" s="64" t="s">
        <v>162</v>
      </c>
      <c r="L81" s="79"/>
    </row>
    <row r="82" spans="1:12" s="72" customFormat="1" x14ac:dyDescent="0.2">
      <c r="A82" s="63"/>
      <c r="B82" s="63" t="s">
        <v>720</v>
      </c>
      <c r="C82" s="64" t="s">
        <v>160</v>
      </c>
      <c r="D82" s="65" t="s">
        <v>161</v>
      </c>
      <c r="E82" s="65" t="s">
        <v>163</v>
      </c>
      <c r="F82" s="65" t="s">
        <v>717</v>
      </c>
      <c r="G82" s="65" t="s">
        <v>711</v>
      </c>
      <c r="H82" s="64">
        <v>0.14000000000000001</v>
      </c>
      <c r="I82" s="64">
        <v>600</v>
      </c>
      <c r="J82" s="64" t="s">
        <v>665</v>
      </c>
      <c r="K82" s="64" t="s">
        <v>162</v>
      </c>
      <c r="L82" s="79"/>
    </row>
    <row r="83" spans="1:12" s="72" customFormat="1" x14ac:dyDescent="0.2">
      <c r="A83" s="63"/>
      <c r="B83" s="63" t="s">
        <v>721</v>
      </c>
      <c r="C83" s="64" t="s">
        <v>160</v>
      </c>
      <c r="D83" s="65" t="s">
        <v>161</v>
      </c>
      <c r="E83" s="65" t="s">
        <v>163</v>
      </c>
      <c r="F83" s="65" t="s">
        <v>717</v>
      </c>
      <c r="G83" s="65" t="s">
        <v>713</v>
      </c>
      <c r="H83" s="64">
        <v>0.14000000000000001</v>
      </c>
      <c r="I83" s="64">
        <v>600</v>
      </c>
      <c r="J83" s="64" t="s">
        <v>665</v>
      </c>
      <c r="K83" s="64" t="s">
        <v>162</v>
      </c>
      <c r="L83" s="79"/>
    </row>
    <row r="84" spans="1:12" s="72" customFormat="1" x14ac:dyDescent="0.2">
      <c r="A84" s="63"/>
      <c r="B84" s="63" t="s">
        <v>722</v>
      </c>
      <c r="C84" s="64" t="s">
        <v>160</v>
      </c>
      <c r="D84" s="65" t="s">
        <v>161</v>
      </c>
      <c r="E84" s="65" t="s">
        <v>163</v>
      </c>
      <c r="F84" s="65" t="s">
        <v>717</v>
      </c>
      <c r="G84" s="65" t="s">
        <v>715</v>
      </c>
      <c r="H84" s="64">
        <v>0.14000000000000001</v>
      </c>
      <c r="I84" s="64">
        <v>600</v>
      </c>
      <c r="J84" s="64" t="s">
        <v>665</v>
      </c>
      <c r="K84" s="64" t="s">
        <v>162</v>
      </c>
      <c r="L84" s="79"/>
    </row>
    <row r="85" spans="1:12" s="72" customFormat="1" x14ac:dyDescent="0.2">
      <c r="A85" s="63"/>
      <c r="B85" s="63" t="s">
        <v>723</v>
      </c>
      <c r="C85" s="64" t="s">
        <v>160</v>
      </c>
      <c r="D85" s="65" t="s">
        <v>161</v>
      </c>
      <c r="E85" s="65" t="s">
        <v>163</v>
      </c>
      <c r="F85" s="65" t="s">
        <v>724</v>
      </c>
      <c r="G85" s="65" t="s">
        <v>705</v>
      </c>
      <c r="H85" s="64">
        <v>0.112</v>
      </c>
      <c r="I85" s="64">
        <v>460</v>
      </c>
      <c r="J85" s="64" t="s">
        <v>665</v>
      </c>
      <c r="K85" s="64" t="s">
        <v>162</v>
      </c>
      <c r="L85" s="79"/>
    </row>
    <row r="86" spans="1:12" s="72" customFormat="1" x14ac:dyDescent="0.2">
      <c r="A86" s="63"/>
      <c r="B86" s="63" t="s">
        <v>725</v>
      </c>
      <c r="C86" s="64" t="s">
        <v>160</v>
      </c>
      <c r="D86" s="65" t="s">
        <v>161</v>
      </c>
      <c r="E86" s="65" t="s">
        <v>163</v>
      </c>
      <c r="F86" s="65" t="s">
        <v>724</v>
      </c>
      <c r="G86" s="65" t="s">
        <v>707</v>
      </c>
      <c r="H86" s="64">
        <v>0.112</v>
      </c>
      <c r="I86" s="64">
        <v>460</v>
      </c>
      <c r="J86" s="64" t="s">
        <v>665</v>
      </c>
      <c r="K86" s="64" t="s">
        <v>162</v>
      </c>
      <c r="L86" s="79"/>
    </row>
    <row r="87" spans="1:12" s="72" customFormat="1" x14ac:dyDescent="0.2">
      <c r="A87" s="63"/>
      <c r="B87" s="63" t="s">
        <v>726</v>
      </c>
      <c r="C87" s="64" t="s">
        <v>160</v>
      </c>
      <c r="D87" s="65" t="s">
        <v>161</v>
      </c>
      <c r="E87" s="65" t="s">
        <v>163</v>
      </c>
      <c r="F87" s="65" t="s">
        <v>724</v>
      </c>
      <c r="G87" s="65" t="s">
        <v>709</v>
      </c>
      <c r="H87" s="64">
        <v>0.112</v>
      </c>
      <c r="I87" s="64">
        <v>460</v>
      </c>
      <c r="J87" s="64" t="s">
        <v>665</v>
      </c>
      <c r="K87" s="64" t="s">
        <v>162</v>
      </c>
      <c r="L87" s="79"/>
    </row>
    <row r="88" spans="1:12" s="72" customFormat="1" x14ac:dyDescent="0.2">
      <c r="A88" s="63"/>
      <c r="B88" s="63" t="s">
        <v>727</v>
      </c>
      <c r="C88" s="64" t="s">
        <v>160</v>
      </c>
      <c r="D88" s="65" t="s">
        <v>161</v>
      </c>
      <c r="E88" s="65" t="s">
        <v>163</v>
      </c>
      <c r="F88" s="65" t="s">
        <v>724</v>
      </c>
      <c r="G88" s="65" t="s">
        <v>711</v>
      </c>
      <c r="H88" s="64">
        <v>0.112</v>
      </c>
      <c r="I88" s="64">
        <v>460</v>
      </c>
      <c r="J88" s="64" t="s">
        <v>665</v>
      </c>
      <c r="K88" s="64" t="s">
        <v>162</v>
      </c>
      <c r="L88" s="79"/>
    </row>
    <row r="89" spans="1:12" s="72" customFormat="1" x14ac:dyDescent="0.2">
      <c r="A89" s="63"/>
      <c r="B89" s="63" t="s">
        <v>728</v>
      </c>
      <c r="C89" s="64" t="s">
        <v>160</v>
      </c>
      <c r="D89" s="65" t="s">
        <v>161</v>
      </c>
      <c r="E89" s="65" t="s">
        <v>163</v>
      </c>
      <c r="F89" s="65" t="s">
        <v>724</v>
      </c>
      <c r="G89" s="65" t="s">
        <v>713</v>
      </c>
      <c r="H89" s="64">
        <v>0.112</v>
      </c>
      <c r="I89" s="64">
        <v>460</v>
      </c>
      <c r="J89" s="64" t="s">
        <v>665</v>
      </c>
      <c r="K89" s="64" t="s">
        <v>162</v>
      </c>
      <c r="L89" s="79"/>
    </row>
    <row r="90" spans="1:12" s="72" customFormat="1" x14ac:dyDescent="0.2">
      <c r="A90" s="63"/>
      <c r="B90" s="63" t="s">
        <v>729</v>
      </c>
      <c r="C90" s="64" t="s">
        <v>160</v>
      </c>
      <c r="D90" s="65" t="s">
        <v>161</v>
      </c>
      <c r="E90" s="65" t="s">
        <v>163</v>
      </c>
      <c r="F90" s="65" t="s">
        <v>724</v>
      </c>
      <c r="G90" s="65" t="s">
        <v>715</v>
      </c>
      <c r="H90" s="64">
        <v>0.112</v>
      </c>
      <c r="I90" s="64">
        <v>460</v>
      </c>
      <c r="J90" s="64" t="s">
        <v>665</v>
      </c>
      <c r="K90" s="64" t="s">
        <v>162</v>
      </c>
      <c r="L90" s="65"/>
    </row>
    <row r="91" spans="1:12" s="72" customFormat="1" x14ac:dyDescent="0.2">
      <c r="A91" s="63"/>
      <c r="B91" s="63" t="s">
        <v>730</v>
      </c>
      <c r="C91" s="64" t="s">
        <v>160</v>
      </c>
      <c r="D91" s="65" t="s">
        <v>161</v>
      </c>
      <c r="E91" s="65" t="s">
        <v>166</v>
      </c>
      <c r="F91" s="65" t="s">
        <v>731</v>
      </c>
      <c r="G91" s="65" t="s">
        <v>705</v>
      </c>
      <c r="H91" s="64">
        <v>0.13800000000000001</v>
      </c>
      <c r="I91" s="64">
        <v>520</v>
      </c>
      <c r="J91" s="64" t="s">
        <v>665</v>
      </c>
      <c r="K91" s="64" t="s">
        <v>162</v>
      </c>
      <c r="L91" s="65"/>
    </row>
    <row r="92" spans="1:12" s="72" customFormat="1" x14ac:dyDescent="0.2">
      <c r="A92" s="63"/>
      <c r="B92" s="63" t="s">
        <v>732</v>
      </c>
      <c r="C92" s="64" t="s">
        <v>160</v>
      </c>
      <c r="D92" s="65" t="s">
        <v>161</v>
      </c>
      <c r="E92" s="65" t="s">
        <v>166</v>
      </c>
      <c r="F92" s="65" t="s">
        <v>733</v>
      </c>
      <c r="G92" s="65" t="s">
        <v>705</v>
      </c>
      <c r="H92" s="64">
        <v>0.13400000000000001</v>
      </c>
      <c r="I92" s="64">
        <v>480</v>
      </c>
      <c r="J92" s="64" t="s">
        <v>665</v>
      </c>
      <c r="K92" s="64" t="s">
        <v>162</v>
      </c>
      <c r="L92" s="65"/>
    </row>
    <row r="93" spans="1:12" s="72" customFormat="1" x14ac:dyDescent="0.2">
      <c r="A93" s="63"/>
      <c r="B93" s="63" t="s">
        <v>734</v>
      </c>
      <c r="C93" s="64" t="s">
        <v>160</v>
      </c>
      <c r="D93" s="65" t="s">
        <v>161</v>
      </c>
      <c r="E93" s="65" t="s">
        <v>166</v>
      </c>
      <c r="F93" s="65" t="s">
        <v>735</v>
      </c>
      <c r="G93" s="65" t="s">
        <v>705</v>
      </c>
      <c r="H93" s="64">
        <v>0.11</v>
      </c>
      <c r="I93" s="64">
        <v>450</v>
      </c>
      <c r="J93" s="64" t="s">
        <v>665</v>
      </c>
      <c r="K93" s="64" t="s">
        <v>162</v>
      </c>
      <c r="L93" s="65"/>
    </row>
    <row r="94" spans="1:12" s="72" customFormat="1" x14ac:dyDescent="0.2">
      <c r="A94" s="63"/>
      <c r="B94" s="63" t="s">
        <v>736</v>
      </c>
      <c r="C94" s="64" t="s">
        <v>160</v>
      </c>
      <c r="D94" s="65" t="s">
        <v>161</v>
      </c>
      <c r="E94" s="65" t="s">
        <v>166</v>
      </c>
      <c r="F94" s="65" t="s">
        <v>731</v>
      </c>
      <c r="G94" s="65" t="s">
        <v>707</v>
      </c>
      <c r="H94" s="64">
        <v>0.13800000000000001</v>
      </c>
      <c r="I94" s="64">
        <v>520</v>
      </c>
      <c r="J94" s="64" t="s">
        <v>665</v>
      </c>
      <c r="K94" s="64" t="s">
        <v>162</v>
      </c>
      <c r="L94" s="65"/>
    </row>
    <row r="95" spans="1:12" s="72" customFormat="1" x14ac:dyDescent="0.2">
      <c r="A95" s="63"/>
      <c r="B95" s="63" t="s">
        <v>737</v>
      </c>
      <c r="C95" s="64" t="s">
        <v>160</v>
      </c>
      <c r="D95" s="65" t="s">
        <v>161</v>
      </c>
      <c r="E95" s="65" t="s">
        <v>166</v>
      </c>
      <c r="F95" s="65" t="s">
        <v>733</v>
      </c>
      <c r="G95" s="65" t="s">
        <v>707</v>
      </c>
      <c r="H95" s="64">
        <v>0.13400000000000001</v>
      </c>
      <c r="I95" s="64">
        <v>480</v>
      </c>
      <c r="J95" s="64" t="s">
        <v>665</v>
      </c>
      <c r="K95" s="64" t="s">
        <v>162</v>
      </c>
      <c r="L95" s="65"/>
    </row>
    <row r="96" spans="1:12" s="72" customFormat="1" x14ac:dyDescent="0.2">
      <c r="A96" s="63"/>
      <c r="B96" s="63" t="s">
        <v>738</v>
      </c>
      <c r="C96" s="64" t="s">
        <v>160</v>
      </c>
      <c r="D96" s="65" t="s">
        <v>161</v>
      </c>
      <c r="E96" s="65" t="s">
        <v>166</v>
      </c>
      <c r="F96" s="65" t="s">
        <v>731</v>
      </c>
      <c r="G96" s="65" t="s">
        <v>709</v>
      </c>
      <c r="H96" s="64">
        <v>0.13800000000000001</v>
      </c>
      <c r="I96" s="64">
        <v>520</v>
      </c>
      <c r="J96" s="64" t="s">
        <v>665</v>
      </c>
      <c r="K96" s="64" t="s">
        <v>162</v>
      </c>
      <c r="L96" s="65"/>
    </row>
    <row r="97" spans="1:12" s="72" customFormat="1" x14ac:dyDescent="0.2">
      <c r="A97" s="63"/>
      <c r="B97" s="63" t="s">
        <v>739</v>
      </c>
      <c r="C97" s="64" t="s">
        <v>160</v>
      </c>
      <c r="D97" s="65" t="s">
        <v>161</v>
      </c>
      <c r="E97" s="65" t="s">
        <v>166</v>
      </c>
      <c r="F97" s="65" t="s">
        <v>733</v>
      </c>
      <c r="G97" s="65" t="s">
        <v>709</v>
      </c>
      <c r="H97" s="64">
        <v>0.13400000000000001</v>
      </c>
      <c r="I97" s="64">
        <v>480</v>
      </c>
      <c r="J97" s="64" t="s">
        <v>665</v>
      </c>
      <c r="K97" s="64" t="s">
        <v>162</v>
      </c>
      <c r="L97" s="65"/>
    </row>
    <row r="98" spans="1:12" s="72" customFormat="1" x14ac:dyDescent="0.2">
      <c r="A98" s="63"/>
      <c r="B98" s="63" t="s">
        <v>740</v>
      </c>
      <c r="C98" s="64" t="s">
        <v>160</v>
      </c>
      <c r="D98" s="65" t="s">
        <v>161</v>
      </c>
      <c r="E98" s="65" t="s">
        <v>166</v>
      </c>
      <c r="F98" s="65" t="s">
        <v>741</v>
      </c>
      <c r="G98" s="65" t="s">
        <v>709</v>
      </c>
      <c r="H98" s="64">
        <v>0.13800000000000001</v>
      </c>
      <c r="I98" s="64">
        <v>500</v>
      </c>
      <c r="J98" s="64" t="s">
        <v>665</v>
      </c>
      <c r="K98" s="64" t="s">
        <v>162</v>
      </c>
      <c r="L98" s="65"/>
    </row>
    <row r="99" spans="1:12" s="72" customFormat="1" x14ac:dyDescent="0.2">
      <c r="A99" s="63"/>
      <c r="B99" s="63" t="s">
        <v>742</v>
      </c>
      <c r="C99" s="64" t="s">
        <v>160</v>
      </c>
      <c r="D99" s="65" t="s">
        <v>161</v>
      </c>
      <c r="E99" s="65" t="s">
        <v>166</v>
      </c>
      <c r="F99" s="65" t="s">
        <v>743</v>
      </c>
      <c r="G99" s="65" t="s">
        <v>711</v>
      </c>
      <c r="H99" s="64">
        <v>0.11</v>
      </c>
      <c r="I99" s="64">
        <v>430</v>
      </c>
      <c r="J99" s="64" t="s">
        <v>665</v>
      </c>
      <c r="K99" s="64" t="s">
        <v>162</v>
      </c>
      <c r="L99" s="65"/>
    </row>
    <row r="100" spans="1:12" s="72" customFormat="1" x14ac:dyDescent="0.2">
      <c r="A100" s="63"/>
      <c r="B100" s="63" t="s">
        <v>744</v>
      </c>
      <c r="C100" s="64" t="s">
        <v>160</v>
      </c>
      <c r="D100" s="65" t="s">
        <v>161</v>
      </c>
      <c r="E100" s="65" t="s">
        <v>166</v>
      </c>
      <c r="F100" s="65" t="s">
        <v>731</v>
      </c>
      <c r="G100" s="65" t="s">
        <v>713</v>
      </c>
      <c r="H100" s="64">
        <v>0.13800000000000001</v>
      </c>
      <c r="I100" s="64">
        <v>520</v>
      </c>
      <c r="J100" s="64" t="s">
        <v>665</v>
      </c>
      <c r="K100" s="64" t="s">
        <v>162</v>
      </c>
      <c r="L100" s="65"/>
    </row>
    <row r="101" spans="1:12" s="72" customFormat="1" x14ac:dyDescent="0.2">
      <c r="A101" s="63"/>
      <c r="B101" s="63" t="s">
        <v>745</v>
      </c>
      <c r="C101" s="64" t="s">
        <v>160</v>
      </c>
      <c r="D101" s="65" t="s">
        <v>161</v>
      </c>
      <c r="E101" s="65" t="s">
        <v>166</v>
      </c>
      <c r="F101" s="65" t="s">
        <v>733</v>
      </c>
      <c r="G101" s="65" t="s">
        <v>715</v>
      </c>
      <c r="H101" s="64">
        <v>0.13400000000000001</v>
      </c>
      <c r="I101" s="64">
        <v>480</v>
      </c>
      <c r="J101" s="64" t="s">
        <v>665</v>
      </c>
      <c r="K101" s="64" t="s">
        <v>162</v>
      </c>
      <c r="L101" s="79"/>
    </row>
    <row r="102" spans="1:12" s="72" customFormat="1" x14ac:dyDescent="0.2">
      <c r="A102" s="63"/>
      <c r="B102" s="63" t="s">
        <v>746</v>
      </c>
      <c r="C102" s="64" t="s">
        <v>160</v>
      </c>
      <c r="D102" s="65" t="s">
        <v>161</v>
      </c>
      <c r="E102" s="65" t="s">
        <v>166</v>
      </c>
      <c r="F102" s="65" t="s">
        <v>743</v>
      </c>
      <c r="G102" s="65" t="s">
        <v>715</v>
      </c>
      <c r="H102" s="64">
        <v>0.11</v>
      </c>
      <c r="I102" s="64">
        <v>430</v>
      </c>
      <c r="J102" s="64" t="s">
        <v>665</v>
      </c>
      <c r="K102" s="64" t="s">
        <v>162</v>
      </c>
      <c r="L102" s="65"/>
    </row>
    <row r="103" spans="1:12" s="72" customFormat="1" x14ac:dyDescent="0.2">
      <c r="A103" s="63"/>
      <c r="B103" s="63" t="s">
        <v>747</v>
      </c>
      <c r="C103" s="64" t="s">
        <v>160</v>
      </c>
      <c r="D103" s="65" t="s">
        <v>161</v>
      </c>
      <c r="E103" s="65" t="s">
        <v>166</v>
      </c>
      <c r="F103" s="65" t="s">
        <v>748</v>
      </c>
      <c r="G103" s="65" t="s">
        <v>713</v>
      </c>
      <c r="H103" s="64">
        <v>0.15</v>
      </c>
      <c r="I103" s="64">
        <v>550</v>
      </c>
      <c r="J103" s="64" t="s">
        <v>665</v>
      </c>
      <c r="K103" s="64" t="s">
        <v>162</v>
      </c>
      <c r="L103" s="65"/>
    </row>
    <row r="104" spans="1:12" s="72" customFormat="1" x14ac:dyDescent="0.2">
      <c r="A104" s="63"/>
      <c r="B104" s="63" t="s">
        <v>749</v>
      </c>
      <c r="C104" s="64" t="s">
        <v>160</v>
      </c>
      <c r="D104" s="65" t="s">
        <v>161</v>
      </c>
      <c r="E104" s="65" t="s">
        <v>166</v>
      </c>
      <c r="F104" s="65" t="s">
        <v>750</v>
      </c>
      <c r="G104" s="65" t="s">
        <v>713</v>
      </c>
      <c r="H104" s="64">
        <v>0.16</v>
      </c>
      <c r="I104" s="64">
        <v>600</v>
      </c>
      <c r="J104" s="64" t="s">
        <v>665</v>
      </c>
      <c r="K104" s="64" t="s">
        <v>162</v>
      </c>
      <c r="L104" s="65"/>
    </row>
    <row r="105" spans="1:12" s="72" customFormat="1" x14ac:dyDescent="0.2">
      <c r="A105" s="63"/>
      <c r="B105" s="63" t="s">
        <v>1157</v>
      </c>
      <c r="C105" s="64" t="s">
        <v>160</v>
      </c>
      <c r="D105" s="65" t="s">
        <v>161</v>
      </c>
      <c r="E105" s="65" t="s">
        <v>166</v>
      </c>
      <c r="F105" s="65" t="s">
        <v>1158</v>
      </c>
      <c r="G105" s="65" t="s">
        <v>709</v>
      </c>
      <c r="H105" s="64">
        <v>0.105</v>
      </c>
      <c r="I105" s="64">
        <v>400</v>
      </c>
      <c r="J105" s="64" t="s">
        <v>665</v>
      </c>
      <c r="K105" s="64" t="s">
        <v>162</v>
      </c>
      <c r="L105" s="65"/>
    </row>
    <row r="106" spans="1:12" s="72" customFormat="1" x14ac:dyDescent="0.2">
      <c r="A106" s="63"/>
      <c r="B106" s="63" t="s">
        <v>1121</v>
      </c>
      <c r="C106" s="64" t="s">
        <v>160</v>
      </c>
      <c r="D106" s="65" t="s">
        <v>161</v>
      </c>
      <c r="E106" s="65" t="s">
        <v>1120</v>
      </c>
      <c r="F106" s="65" t="s">
        <v>1159</v>
      </c>
      <c r="G106" s="112" t="s">
        <v>1122</v>
      </c>
      <c r="H106" s="64">
        <v>0.11</v>
      </c>
      <c r="I106" s="64">
        <v>400</v>
      </c>
      <c r="J106" s="64" t="s">
        <v>665</v>
      </c>
      <c r="K106" s="64" t="s">
        <v>162</v>
      </c>
      <c r="L106" s="65"/>
    </row>
    <row r="107" spans="1:12" s="72" customFormat="1" x14ac:dyDescent="0.2">
      <c r="A107" s="63"/>
      <c r="B107" s="63" t="s">
        <v>1123</v>
      </c>
      <c r="C107" s="64" t="s">
        <v>160</v>
      </c>
      <c r="D107" s="65" t="s">
        <v>161</v>
      </c>
      <c r="E107" s="65" t="s">
        <v>1120</v>
      </c>
      <c r="F107" s="65" t="s">
        <v>1160</v>
      </c>
      <c r="G107" s="112" t="s">
        <v>1122</v>
      </c>
      <c r="H107" s="64">
        <v>0.107</v>
      </c>
      <c r="I107" s="64">
        <v>400</v>
      </c>
      <c r="J107" s="64" t="s">
        <v>665</v>
      </c>
      <c r="K107" s="64" t="s">
        <v>162</v>
      </c>
      <c r="L107" s="65"/>
    </row>
    <row r="108" spans="1:12" s="72" customFormat="1" x14ac:dyDescent="0.2">
      <c r="A108" s="63"/>
      <c r="B108" s="63" t="s">
        <v>1124</v>
      </c>
      <c r="C108" s="64" t="s">
        <v>160</v>
      </c>
      <c r="D108" s="65" t="s">
        <v>161</v>
      </c>
      <c r="E108" s="65" t="s">
        <v>1120</v>
      </c>
      <c r="F108" s="65" t="s">
        <v>1161</v>
      </c>
      <c r="G108" s="112" t="s">
        <v>1122</v>
      </c>
      <c r="H108" s="64">
        <v>0.11</v>
      </c>
      <c r="I108" s="64">
        <v>450</v>
      </c>
      <c r="J108" s="64" t="s">
        <v>665</v>
      </c>
      <c r="K108" s="64" t="s">
        <v>162</v>
      </c>
      <c r="L108" s="65"/>
    </row>
    <row r="109" spans="1:12" s="72" customFormat="1" x14ac:dyDescent="0.2">
      <c r="A109" s="63"/>
      <c r="B109" s="64" t="s">
        <v>1162</v>
      </c>
      <c r="C109" s="64" t="s">
        <v>160</v>
      </c>
      <c r="D109" s="65" t="s">
        <v>161</v>
      </c>
      <c r="E109" s="65" t="s">
        <v>1120</v>
      </c>
      <c r="F109" s="65" t="s">
        <v>1163</v>
      </c>
      <c r="G109" s="112" t="s">
        <v>1122</v>
      </c>
      <c r="H109" s="64">
        <v>0.108</v>
      </c>
      <c r="I109" s="64">
        <v>450</v>
      </c>
      <c r="J109" s="64" t="s">
        <v>665</v>
      </c>
      <c r="K109" s="64" t="s">
        <v>162</v>
      </c>
      <c r="L109" s="113"/>
    </row>
    <row r="110" spans="1:12" s="72" customFormat="1" x14ac:dyDescent="0.2">
      <c r="A110" s="63"/>
      <c r="B110" s="64" t="s">
        <v>1164</v>
      </c>
      <c r="C110" s="64" t="s">
        <v>160</v>
      </c>
      <c r="D110" s="65" t="s">
        <v>161</v>
      </c>
      <c r="E110" s="65" t="s">
        <v>1120</v>
      </c>
      <c r="F110" s="65" t="s">
        <v>1165</v>
      </c>
      <c r="G110" s="112" t="s">
        <v>1122</v>
      </c>
      <c r="H110" s="64">
        <v>0.13</v>
      </c>
      <c r="I110" s="64">
        <v>500</v>
      </c>
      <c r="J110" s="64" t="s">
        <v>665</v>
      </c>
      <c r="K110" s="64" t="s">
        <v>162</v>
      </c>
      <c r="L110" s="113"/>
    </row>
    <row r="111" spans="1:12" s="72" customFormat="1" x14ac:dyDescent="0.2">
      <c r="A111" s="63"/>
      <c r="B111" s="64" t="s">
        <v>1166</v>
      </c>
      <c r="C111" s="64" t="s">
        <v>160</v>
      </c>
      <c r="D111" s="65" t="s">
        <v>161</v>
      </c>
      <c r="E111" s="65" t="s">
        <v>1120</v>
      </c>
      <c r="F111" s="65" t="s">
        <v>1167</v>
      </c>
      <c r="G111" s="112" t="s">
        <v>1122</v>
      </c>
      <c r="H111" s="64">
        <v>0.11700000000000001</v>
      </c>
      <c r="I111" s="64">
        <v>500</v>
      </c>
      <c r="J111" s="64" t="s">
        <v>665</v>
      </c>
      <c r="K111" s="64" t="s">
        <v>162</v>
      </c>
      <c r="L111" s="113"/>
    </row>
    <row r="112" spans="1:12" s="72" customFormat="1" x14ac:dyDescent="0.2">
      <c r="A112" s="63"/>
      <c r="B112" s="64" t="s">
        <v>1168</v>
      </c>
      <c r="C112" s="64" t="s">
        <v>160</v>
      </c>
      <c r="D112" s="65" t="s">
        <v>161</v>
      </c>
      <c r="E112" s="65" t="s">
        <v>1120</v>
      </c>
      <c r="F112" s="65" t="s">
        <v>1169</v>
      </c>
      <c r="G112" s="112" t="s">
        <v>1122</v>
      </c>
      <c r="H112" s="64">
        <v>0.13500000000000001</v>
      </c>
      <c r="I112" s="64">
        <v>550</v>
      </c>
      <c r="J112" s="64" t="s">
        <v>665</v>
      </c>
      <c r="K112" s="64" t="s">
        <v>162</v>
      </c>
      <c r="L112" s="113"/>
    </row>
    <row r="113" spans="1:12" s="72" customFormat="1" x14ac:dyDescent="0.2">
      <c r="A113" s="63"/>
      <c r="B113" s="64" t="s">
        <v>1170</v>
      </c>
      <c r="C113" s="64" t="s">
        <v>160</v>
      </c>
      <c r="D113" s="65" t="s">
        <v>161</v>
      </c>
      <c r="E113" s="65" t="s">
        <v>1120</v>
      </c>
      <c r="F113" s="65" t="s">
        <v>1171</v>
      </c>
      <c r="G113" s="112" t="s">
        <v>1122</v>
      </c>
      <c r="H113" s="64">
        <v>0.129</v>
      </c>
      <c r="I113" s="64">
        <v>550</v>
      </c>
      <c r="J113" s="64" t="s">
        <v>665</v>
      </c>
      <c r="K113" s="64" t="s">
        <v>162</v>
      </c>
      <c r="L113" s="113"/>
    </row>
    <row r="114" spans="1:12" s="72" customFormat="1" x14ac:dyDescent="0.2">
      <c r="A114" s="63"/>
      <c r="B114" s="64" t="s">
        <v>1172</v>
      </c>
      <c r="C114" s="64" t="s">
        <v>160</v>
      </c>
      <c r="D114" s="65" t="s">
        <v>161</v>
      </c>
      <c r="E114" s="65" t="s">
        <v>1120</v>
      </c>
      <c r="F114" s="65" t="s">
        <v>1173</v>
      </c>
      <c r="G114" s="112" t="s">
        <v>1122</v>
      </c>
      <c r="H114" s="64">
        <v>0.14000000000000001</v>
      </c>
      <c r="I114" s="64">
        <v>600</v>
      </c>
      <c r="J114" s="64" t="s">
        <v>665</v>
      </c>
      <c r="K114" s="64" t="s">
        <v>162</v>
      </c>
      <c r="L114" s="113"/>
    </row>
    <row r="115" spans="1:12" s="72" customFormat="1" x14ac:dyDescent="0.2">
      <c r="A115" s="63"/>
      <c r="B115" s="64" t="s">
        <v>1174</v>
      </c>
      <c r="C115" s="64" t="s">
        <v>160</v>
      </c>
      <c r="D115" s="65" t="s">
        <v>161</v>
      </c>
      <c r="E115" s="65" t="s">
        <v>1120</v>
      </c>
      <c r="F115" s="65" t="s">
        <v>1175</v>
      </c>
      <c r="G115" s="112" t="s">
        <v>1122</v>
      </c>
      <c r="H115" s="64">
        <v>0.13200000000000001</v>
      </c>
      <c r="I115" s="64">
        <v>600</v>
      </c>
      <c r="J115" s="64" t="s">
        <v>665</v>
      </c>
      <c r="K115" s="64" t="s">
        <v>162</v>
      </c>
      <c r="L115" s="113"/>
    </row>
    <row r="116" spans="1:12" s="72" customFormat="1" x14ac:dyDescent="0.2">
      <c r="A116" s="63"/>
      <c r="B116" s="64" t="s">
        <v>1176</v>
      </c>
      <c r="C116" s="64" t="s">
        <v>160</v>
      </c>
      <c r="D116" s="65" t="s">
        <v>161</v>
      </c>
      <c r="E116" s="65" t="s">
        <v>1120</v>
      </c>
      <c r="F116" s="65" t="s">
        <v>1177</v>
      </c>
      <c r="G116" s="112" t="s">
        <v>1122</v>
      </c>
      <c r="H116" s="64">
        <v>0.15</v>
      </c>
      <c r="I116" s="64">
        <v>650</v>
      </c>
      <c r="J116" s="64" t="s">
        <v>665</v>
      </c>
      <c r="K116" s="64" t="s">
        <v>162</v>
      </c>
      <c r="L116" s="113"/>
    </row>
    <row r="117" spans="1:12" s="72" customFormat="1" x14ac:dyDescent="0.2">
      <c r="A117" s="63"/>
      <c r="B117" s="64" t="s">
        <v>1178</v>
      </c>
      <c r="C117" s="64" t="s">
        <v>160</v>
      </c>
      <c r="D117" s="65" t="s">
        <v>161</v>
      </c>
      <c r="E117" s="65" t="s">
        <v>1120</v>
      </c>
      <c r="F117" s="65" t="s">
        <v>1179</v>
      </c>
      <c r="G117" s="112" t="s">
        <v>1122</v>
      </c>
      <c r="H117" s="64">
        <v>0.13900000000000001</v>
      </c>
      <c r="I117" s="64">
        <v>650</v>
      </c>
      <c r="J117" s="64" t="s">
        <v>665</v>
      </c>
      <c r="K117" s="64" t="s">
        <v>162</v>
      </c>
      <c r="L117" s="113"/>
    </row>
    <row r="118" spans="1:12" s="72" customFormat="1" x14ac:dyDescent="0.2">
      <c r="A118" s="73"/>
      <c r="B118" s="63" t="s">
        <v>751</v>
      </c>
      <c r="C118" s="64" t="s">
        <v>149</v>
      </c>
      <c r="D118" s="66" t="s">
        <v>328</v>
      </c>
      <c r="E118" s="65" t="s">
        <v>1916</v>
      </c>
      <c r="F118" s="65" t="s">
        <v>752</v>
      </c>
      <c r="G118" s="65" t="s">
        <v>1917</v>
      </c>
      <c r="H118" s="64">
        <v>4.4999999999999998E-2</v>
      </c>
      <c r="I118" s="64">
        <v>115</v>
      </c>
      <c r="J118" s="64" t="s">
        <v>753</v>
      </c>
      <c r="K118" s="64" t="s">
        <v>754</v>
      </c>
      <c r="L118" s="65"/>
    </row>
    <row r="119" spans="1:12" s="72" customFormat="1" x14ac:dyDescent="0.2">
      <c r="A119" s="73"/>
      <c r="B119" s="63" t="s">
        <v>755</v>
      </c>
      <c r="C119" s="64" t="s">
        <v>149</v>
      </c>
      <c r="D119" s="66" t="s">
        <v>328</v>
      </c>
      <c r="E119" s="65" t="s">
        <v>1916</v>
      </c>
      <c r="F119" s="65" t="s">
        <v>756</v>
      </c>
      <c r="G119" s="65" t="s">
        <v>1918</v>
      </c>
      <c r="H119" s="64">
        <v>4.9000000000000002E-2</v>
      </c>
      <c r="I119" s="64">
        <v>130</v>
      </c>
      <c r="J119" s="64" t="s">
        <v>753</v>
      </c>
      <c r="K119" s="64" t="s">
        <v>754</v>
      </c>
      <c r="L119" s="65"/>
    </row>
    <row r="120" spans="1:12" s="72" customFormat="1" x14ac:dyDescent="0.2">
      <c r="A120" s="73"/>
      <c r="B120" s="63" t="s">
        <v>757</v>
      </c>
      <c r="C120" s="64" t="s">
        <v>149</v>
      </c>
      <c r="D120" s="66" t="s">
        <v>328</v>
      </c>
      <c r="E120" s="65" t="s">
        <v>1916</v>
      </c>
      <c r="F120" s="65" t="s">
        <v>758</v>
      </c>
      <c r="G120" s="65" t="s">
        <v>1919</v>
      </c>
      <c r="H120" s="64">
        <v>5.3999999999999999E-2</v>
      </c>
      <c r="I120" s="64">
        <v>165</v>
      </c>
      <c r="J120" s="64" t="s">
        <v>753</v>
      </c>
      <c r="K120" s="64" t="s">
        <v>754</v>
      </c>
      <c r="L120" s="65"/>
    </row>
    <row r="121" spans="1:12" s="72" customFormat="1" x14ac:dyDescent="0.2">
      <c r="A121" s="73"/>
      <c r="B121" s="63" t="s">
        <v>759</v>
      </c>
      <c r="C121" s="64" t="s">
        <v>149</v>
      </c>
      <c r="D121" s="66" t="s">
        <v>328</v>
      </c>
      <c r="E121" s="65" t="s">
        <v>1916</v>
      </c>
      <c r="F121" s="65" t="s">
        <v>760</v>
      </c>
      <c r="G121" s="65" t="s">
        <v>1920</v>
      </c>
      <c r="H121" s="64">
        <v>4.2000000000000003E-2</v>
      </c>
      <c r="I121" s="64">
        <v>100</v>
      </c>
      <c r="J121" s="64" t="s">
        <v>753</v>
      </c>
      <c r="K121" s="64" t="s">
        <v>754</v>
      </c>
      <c r="L121" s="65"/>
    </row>
    <row r="122" spans="1:12" s="72" customFormat="1" x14ac:dyDescent="0.2">
      <c r="A122" s="73"/>
      <c r="B122" s="63" t="s">
        <v>761</v>
      </c>
      <c r="C122" s="64" t="s">
        <v>149</v>
      </c>
      <c r="D122" s="65" t="s">
        <v>328</v>
      </c>
      <c r="E122" s="65" t="s">
        <v>1916</v>
      </c>
      <c r="F122" s="65" t="s">
        <v>1180</v>
      </c>
      <c r="G122" s="65" t="s">
        <v>1921</v>
      </c>
      <c r="H122" s="64">
        <v>0.04</v>
      </c>
      <c r="I122" s="64">
        <v>100</v>
      </c>
      <c r="J122" s="64" t="s">
        <v>753</v>
      </c>
      <c r="K122" s="64" t="s">
        <v>754</v>
      </c>
      <c r="L122" s="65"/>
    </row>
    <row r="123" spans="1:12" s="72" customFormat="1" x14ac:dyDescent="0.2">
      <c r="A123" s="73"/>
      <c r="B123" s="63" t="s">
        <v>762</v>
      </c>
      <c r="C123" s="64" t="s">
        <v>206</v>
      </c>
      <c r="D123" s="65" t="s">
        <v>161</v>
      </c>
      <c r="E123" s="65" t="s">
        <v>190</v>
      </c>
      <c r="F123" s="65" t="s">
        <v>763</v>
      </c>
      <c r="G123" s="65" t="s">
        <v>174</v>
      </c>
      <c r="H123" s="64">
        <v>0.113</v>
      </c>
      <c r="I123" s="64">
        <v>1440</v>
      </c>
      <c r="J123" s="64" t="s">
        <v>202</v>
      </c>
      <c r="K123" s="64" t="s">
        <v>162</v>
      </c>
      <c r="L123" s="65"/>
    </row>
    <row r="124" spans="1:12" s="72" customFormat="1" x14ac:dyDescent="0.2">
      <c r="A124" s="73"/>
      <c r="B124" s="63" t="s">
        <v>764</v>
      </c>
      <c r="C124" s="64" t="s">
        <v>206</v>
      </c>
      <c r="D124" s="65" t="s">
        <v>161</v>
      </c>
      <c r="E124" s="65" t="s">
        <v>190</v>
      </c>
      <c r="F124" s="65" t="s">
        <v>763</v>
      </c>
      <c r="G124" s="65" t="s">
        <v>178</v>
      </c>
      <c r="H124" s="64">
        <v>0.13800000000000001</v>
      </c>
      <c r="I124" s="64">
        <v>1500</v>
      </c>
      <c r="J124" s="64" t="s">
        <v>202</v>
      </c>
      <c r="K124" s="64" t="s">
        <v>162</v>
      </c>
      <c r="L124" s="65"/>
    </row>
    <row r="125" spans="1:12" s="72" customFormat="1" x14ac:dyDescent="0.2">
      <c r="A125" s="73"/>
      <c r="B125" s="63" t="s">
        <v>652</v>
      </c>
      <c r="C125" s="64" t="s">
        <v>206</v>
      </c>
      <c r="D125" s="65" t="s">
        <v>161</v>
      </c>
      <c r="E125" s="65" t="s">
        <v>173</v>
      </c>
      <c r="F125" s="65" t="s">
        <v>2392</v>
      </c>
      <c r="G125" s="65" t="s">
        <v>2017</v>
      </c>
      <c r="H125" s="64">
        <v>9.6000000000000002E-2</v>
      </c>
      <c r="I125" s="64">
        <v>1350</v>
      </c>
      <c r="J125" s="64" t="s">
        <v>202</v>
      </c>
      <c r="K125" s="64" t="s">
        <v>2391</v>
      </c>
      <c r="L125" s="65"/>
    </row>
    <row r="126" spans="1:12" s="72" customFormat="1" x14ac:dyDescent="0.2">
      <c r="A126" s="73"/>
      <c r="B126" s="63" t="s">
        <v>653</v>
      </c>
      <c r="C126" s="114" t="s">
        <v>206</v>
      </c>
      <c r="D126" s="115" t="s">
        <v>161</v>
      </c>
      <c r="E126" s="115" t="s">
        <v>173</v>
      </c>
      <c r="F126" s="115" t="s">
        <v>2393</v>
      </c>
      <c r="G126" s="115" t="s">
        <v>2394</v>
      </c>
      <c r="H126" s="64">
        <v>6.3E-2</v>
      </c>
      <c r="I126" s="114">
        <v>1530</v>
      </c>
      <c r="J126" s="114" t="s">
        <v>202</v>
      </c>
      <c r="K126" s="64" t="s">
        <v>2391</v>
      </c>
      <c r="L126" s="65"/>
    </row>
    <row r="127" spans="1:12" s="72" customFormat="1" x14ac:dyDescent="0.2">
      <c r="A127" s="73"/>
      <c r="B127" s="63" t="s">
        <v>654</v>
      </c>
      <c r="C127" s="64" t="s">
        <v>206</v>
      </c>
      <c r="D127" s="65" t="s">
        <v>161</v>
      </c>
      <c r="E127" s="65" t="s">
        <v>173</v>
      </c>
      <c r="F127" s="65" t="s">
        <v>2395</v>
      </c>
      <c r="G127" s="65" t="s">
        <v>2018</v>
      </c>
      <c r="H127" s="64">
        <v>0.123</v>
      </c>
      <c r="I127" s="64">
        <v>1390</v>
      </c>
      <c r="J127" s="64" t="s">
        <v>202</v>
      </c>
      <c r="K127" s="64" t="s">
        <v>2391</v>
      </c>
      <c r="L127" s="65"/>
    </row>
    <row r="128" spans="1:12" s="72" customFormat="1" x14ac:dyDescent="0.2">
      <c r="A128" s="63"/>
      <c r="B128" s="63" t="s">
        <v>655</v>
      </c>
      <c r="C128" s="64" t="s">
        <v>206</v>
      </c>
      <c r="D128" s="65" t="s">
        <v>161</v>
      </c>
      <c r="E128" s="65" t="s">
        <v>173</v>
      </c>
      <c r="F128" s="65" t="s">
        <v>2396</v>
      </c>
      <c r="G128" s="115" t="s">
        <v>2043</v>
      </c>
      <c r="H128" s="64">
        <v>8.1000000000000003E-2</v>
      </c>
      <c r="I128" s="64">
        <v>1220</v>
      </c>
      <c r="J128" s="64" t="s">
        <v>202</v>
      </c>
      <c r="K128" s="64" t="s">
        <v>2391</v>
      </c>
      <c r="L128" s="65"/>
    </row>
    <row r="129" spans="1:12" s="72" customFormat="1" x14ac:dyDescent="0.2">
      <c r="A129" s="63"/>
      <c r="B129" s="63" t="s">
        <v>656</v>
      </c>
      <c r="C129" s="64" t="s">
        <v>206</v>
      </c>
      <c r="D129" s="65" t="s">
        <v>161</v>
      </c>
      <c r="E129" s="65" t="s">
        <v>173</v>
      </c>
      <c r="F129" s="65" t="s">
        <v>2397</v>
      </c>
      <c r="G129" s="115" t="s">
        <v>2021</v>
      </c>
      <c r="H129" s="64">
        <v>0.14599999999999999</v>
      </c>
      <c r="I129" s="64">
        <v>1220</v>
      </c>
      <c r="J129" s="64" t="s">
        <v>202</v>
      </c>
      <c r="K129" s="64" t="s">
        <v>2391</v>
      </c>
      <c r="L129" s="65"/>
    </row>
    <row r="130" spans="1:12" s="72" customFormat="1" x14ac:dyDescent="0.2">
      <c r="A130" s="63"/>
      <c r="B130" s="63" t="s">
        <v>657</v>
      </c>
      <c r="C130" s="64" t="s">
        <v>206</v>
      </c>
      <c r="D130" s="65" t="s">
        <v>161</v>
      </c>
      <c r="E130" s="65" t="s">
        <v>173</v>
      </c>
      <c r="F130" s="65" t="s">
        <v>2398</v>
      </c>
      <c r="G130" s="65" t="s">
        <v>2399</v>
      </c>
      <c r="H130" s="64">
        <v>0.14199999999999999</v>
      </c>
      <c r="I130" s="64">
        <v>1700</v>
      </c>
      <c r="J130" s="64" t="s">
        <v>202</v>
      </c>
      <c r="K130" s="64" t="s">
        <v>2391</v>
      </c>
      <c r="L130" s="65"/>
    </row>
    <row r="131" spans="1:12" s="72" customFormat="1" x14ac:dyDescent="0.2">
      <c r="A131" s="73"/>
      <c r="B131" s="63" t="s">
        <v>658</v>
      </c>
      <c r="C131" s="64" t="s">
        <v>206</v>
      </c>
      <c r="D131" s="65" t="s">
        <v>161</v>
      </c>
      <c r="E131" s="65" t="s">
        <v>173</v>
      </c>
      <c r="F131" s="65" t="s">
        <v>2400</v>
      </c>
      <c r="G131" s="65" t="s">
        <v>2296</v>
      </c>
      <c r="H131" s="64">
        <v>6.5000000000000002E-2</v>
      </c>
      <c r="I131" s="64">
        <v>792</v>
      </c>
      <c r="J131" s="64" t="s">
        <v>202</v>
      </c>
      <c r="K131" s="64" t="s">
        <v>2391</v>
      </c>
      <c r="L131" s="65"/>
    </row>
    <row r="132" spans="1:12" s="72" customFormat="1" x14ac:dyDescent="0.2">
      <c r="A132" s="73"/>
      <c r="B132" s="63" t="s">
        <v>765</v>
      </c>
      <c r="C132" s="64" t="s">
        <v>206</v>
      </c>
      <c r="D132" s="65" t="s">
        <v>161</v>
      </c>
      <c r="E132" s="65" t="s">
        <v>175</v>
      </c>
      <c r="F132" s="65" t="s">
        <v>2003</v>
      </c>
      <c r="G132" s="65" t="s">
        <v>2005</v>
      </c>
      <c r="H132" s="64">
        <v>0.113</v>
      </c>
      <c r="I132" s="64">
        <v>2200</v>
      </c>
      <c r="J132" s="64" t="s">
        <v>465</v>
      </c>
      <c r="K132" s="64" t="s">
        <v>766</v>
      </c>
      <c r="L132" s="65"/>
    </row>
    <row r="133" spans="1:12" s="72" customFormat="1" x14ac:dyDescent="0.2">
      <c r="A133" s="73"/>
      <c r="B133" s="63" t="s">
        <v>767</v>
      </c>
      <c r="C133" s="64" t="s">
        <v>206</v>
      </c>
      <c r="D133" s="65" t="s">
        <v>161</v>
      </c>
      <c r="E133" s="65" t="s">
        <v>175</v>
      </c>
      <c r="F133" s="65" t="s">
        <v>2004</v>
      </c>
      <c r="G133" s="65" t="s">
        <v>2006</v>
      </c>
      <c r="H133" s="64">
        <v>0.13600000000000001</v>
      </c>
      <c r="I133" s="64">
        <v>2200</v>
      </c>
      <c r="J133" s="64" t="s">
        <v>465</v>
      </c>
      <c r="K133" s="64" t="s">
        <v>766</v>
      </c>
      <c r="L133" s="65"/>
    </row>
    <row r="134" spans="1:12" s="72" customFormat="1" x14ac:dyDescent="0.2">
      <c r="A134" s="73"/>
      <c r="B134" s="63" t="s">
        <v>2243</v>
      </c>
      <c r="C134" s="64" t="s">
        <v>206</v>
      </c>
      <c r="D134" s="65" t="s">
        <v>161</v>
      </c>
      <c r="E134" s="65" t="s">
        <v>175</v>
      </c>
      <c r="F134" s="65" t="s">
        <v>2004</v>
      </c>
      <c r="G134" s="65" t="s">
        <v>2007</v>
      </c>
      <c r="H134" s="64"/>
      <c r="I134" s="64">
        <v>2200</v>
      </c>
      <c r="J134" s="64" t="s">
        <v>465</v>
      </c>
      <c r="K134" s="64" t="s">
        <v>766</v>
      </c>
      <c r="L134" s="65"/>
    </row>
    <row r="135" spans="1:12" s="72" customFormat="1" x14ac:dyDescent="0.2">
      <c r="A135" s="73"/>
      <c r="B135" s="63" t="s">
        <v>2244</v>
      </c>
      <c r="C135" s="64" t="s">
        <v>206</v>
      </c>
      <c r="D135" s="65" t="s">
        <v>161</v>
      </c>
      <c r="E135" s="65" t="s">
        <v>175</v>
      </c>
      <c r="F135" s="65" t="s">
        <v>2004</v>
      </c>
      <c r="G135" s="65" t="s">
        <v>2008</v>
      </c>
      <c r="H135" s="64"/>
      <c r="I135" s="64">
        <v>2200</v>
      </c>
      <c r="J135" s="64" t="s">
        <v>465</v>
      </c>
      <c r="K135" s="64" t="s">
        <v>766</v>
      </c>
      <c r="L135" s="65"/>
    </row>
    <row r="136" spans="1:12" s="72" customFormat="1" x14ac:dyDescent="0.2">
      <c r="A136" s="73"/>
      <c r="B136" s="63" t="s">
        <v>2245</v>
      </c>
      <c r="C136" s="64" t="s">
        <v>206</v>
      </c>
      <c r="D136" s="65" t="s">
        <v>161</v>
      </c>
      <c r="E136" s="65" t="s">
        <v>175</v>
      </c>
      <c r="F136" s="65" t="s">
        <v>2004</v>
      </c>
      <c r="G136" s="65" t="s">
        <v>2009</v>
      </c>
      <c r="H136" s="64"/>
      <c r="I136" s="64">
        <v>2200</v>
      </c>
      <c r="J136" s="64" t="s">
        <v>465</v>
      </c>
      <c r="K136" s="64" t="s">
        <v>766</v>
      </c>
      <c r="L136" s="65"/>
    </row>
    <row r="137" spans="1:12" s="72" customFormat="1" x14ac:dyDescent="0.2">
      <c r="A137" s="73"/>
      <c r="B137" s="63" t="s">
        <v>2246</v>
      </c>
      <c r="C137" s="64" t="s">
        <v>206</v>
      </c>
      <c r="D137" s="65" t="s">
        <v>161</v>
      </c>
      <c r="E137" s="65" t="s">
        <v>175</v>
      </c>
      <c r="F137" s="65" t="s">
        <v>2004</v>
      </c>
      <c r="G137" s="65" t="s">
        <v>2010</v>
      </c>
      <c r="H137" s="64"/>
      <c r="I137" s="64">
        <v>2200</v>
      </c>
      <c r="J137" s="64" t="s">
        <v>465</v>
      </c>
      <c r="K137" s="64" t="s">
        <v>766</v>
      </c>
      <c r="L137" s="65"/>
    </row>
    <row r="138" spans="1:12" s="72" customFormat="1" x14ac:dyDescent="0.2">
      <c r="A138" s="73"/>
      <c r="B138" s="63" t="s">
        <v>2247</v>
      </c>
      <c r="C138" s="64" t="s">
        <v>206</v>
      </c>
      <c r="D138" s="65" t="s">
        <v>161</v>
      </c>
      <c r="E138" s="65" t="s">
        <v>175</v>
      </c>
      <c r="F138" s="65" t="s">
        <v>2004</v>
      </c>
      <c r="G138" s="65" t="s">
        <v>2011</v>
      </c>
      <c r="H138" s="64"/>
      <c r="I138" s="64">
        <v>2200</v>
      </c>
      <c r="J138" s="64" t="s">
        <v>465</v>
      </c>
      <c r="K138" s="64" t="s">
        <v>766</v>
      </c>
      <c r="L138" s="65"/>
    </row>
    <row r="139" spans="1:12" s="72" customFormat="1" x14ac:dyDescent="0.2">
      <c r="A139" s="73"/>
      <c r="B139" s="63" t="s">
        <v>2248</v>
      </c>
      <c r="C139" s="64" t="s">
        <v>206</v>
      </c>
      <c r="D139" s="65" t="s">
        <v>161</v>
      </c>
      <c r="E139" s="65" t="s">
        <v>175</v>
      </c>
      <c r="F139" s="65" t="s">
        <v>2004</v>
      </c>
      <c r="G139" s="65" t="s">
        <v>2012</v>
      </c>
      <c r="H139" s="64"/>
      <c r="I139" s="64">
        <v>2200</v>
      </c>
      <c r="J139" s="64" t="s">
        <v>465</v>
      </c>
      <c r="K139" s="64" t="s">
        <v>766</v>
      </c>
      <c r="L139" s="65"/>
    </row>
    <row r="140" spans="1:12" s="72" customFormat="1" x14ac:dyDescent="0.2">
      <c r="A140" s="73"/>
      <c r="B140" s="63" t="s">
        <v>768</v>
      </c>
      <c r="C140" s="64" t="s">
        <v>206</v>
      </c>
      <c r="D140" s="65" t="s">
        <v>161</v>
      </c>
      <c r="E140" s="65" t="s">
        <v>769</v>
      </c>
      <c r="F140" s="65" t="s">
        <v>2016</v>
      </c>
      <c r="G140" s="65" t="s">
        <v>2017</v>
      </c>
      <c r="H140" s="64">
        <v>0.114</v>
      </c>
      <c r="I140" s="64">
        <v>1320</v>
      </c>
      <c r="J140" s="64" t="s">
        <v>202</v>
      </c>
      <c r="K140" s="64" t="s">
        <v>770</v>
      </c>
      <c r="L140" s="65"/>
    </row>
    <row r="141" spans="1:12" s="72" customFormat="1" x14ac:dyDescent="0.2">
      <c r="A141" s="73"/>
      <c r="B141" s="63" t="s">
        <v>771</v>
      </c>
      <c r="C141" s="64" t="s">
        <v>206</v>
      </c>
      <c r="D141" s="65" t="s">
        <v>161</v>
      </c>
      <c r="E141" s="65" t="s">
        <v>769</v>
      </c>
      <c r="F141" s="65" t="s">
        <v>2016</v>
      </c>
      <c r="G141" s="65" t="s">
        <v>2018</v>
      </c>
      <c r="H141" s="64">
        <v>0.13900000000000001</v>
      </c>
      <c r="I141" s="64">
        <v>1350</v>
      </c>
      <c r="J141" s="64" t="s">
        <v>202</v>
      </c>
      <c r="K141" s="64" t="s">
        <v>770</v>
      </c>
      <c r="L141" s="65"/>
    </row>
    <row r="142" spans="1:12" s="72" customFormat="1" x14ac:dyDescent="0.2">
      <c r="A142" s="73"/>
      <c r="B142" s="63" t="s">
        <v>772</v>
      </c>
      <c r="C142" s="64" t="s">
        <v>206</v>
      </c>
      <c r="D142" s="65" t="s">
        <v>161</v>
      </c>
      <c r="E142" s="65" t="s">
        <v>769</v>
      </c>
      <c r="F142" s="65" t="s">
        <v>2016</v>
      </c>
      <c r="G142" s="65" t="s">
        <v>2019</v>
      </c>
      <c r="H142" s="64">
        <v>0.16300000000000001</v>
      </c>
      <c r="I142" s="64">
        <v>1290</v>
      </c>
      <c r="J142" s="64" t="s">
        <v>202</v>
      </c>
      <c r="K142" s="64" t="s">
        <v>770</v>
      </c>
      <c r="L142" s="65"/>
    </row>
    <row r="143" spans="1:12" s="72" customFormat="1" x14ac:dyDescent="0.2">
      <c r="A143" s="73"/>
      <c r="B143" s="63" t="s">
        <v>2249</v>
      </c>
      <c r="C143" s="64" t="s">
        <v>206</v>
      </c>
      <c r="D143" s="65" t="s">
        <v>161</v>
      </c>
      <c r="E143" s="65" t="s">
        <v>170</v>
      </c>
      <c r="F143" s="65" t="s">
        <v>773</v>
      </c>
      <c r="G143" s="65" t="s">
        <v>774</v>
      </c>
      <c r="H143" s="64">
        <v>0.13400000000000001</v>
      </c>
      <c r="I143" s="64">
        <v>1290</v>
      </c>
      <c r="J143" s="64" t="s">
        <v>202</v>
      </c>
      <c r="K143" s="64" t="s">
        <v>162</v>
      </c>
      <c r="L143" s="65"/>
    </row>
    <row r="144" spans="1:12" s="72" customFormat="1" x14ac:dyDescent="0.2">
      <c r="A144" s="73"/>
      <c r="B144" s="63" t="s">
        <v>2250</v>
      </c>
      <c r="C144" s="64" t="s">
        <v>206</v>
      </c>
      <c r="D144" s="65" t="s">
        <v>161</v>
      </c>
      <c r="E144" s="65" t="s">
        <v>170</v>
      </c>
      <c r="F144" s="65" t="s">
        <v>773</v>
      </c>
      <c r="G144" s="65" t="s">
        <v>174</v>
      </c>
      <c r="H144" s="64">
        <v>0.115</v>
      </c>
      <c r="I144" s="64">
        <v>1500</v>
      </c>
      <c r="J144" s="64" t="s">
        <v>202</v>
      </c>
      <c r="K144" s="64" t="s">
        <v>162</v>
      </c>
      <c r="L144" s="65"/>
    </row>
    <row r="145" spans="1:12" s="72" customFormat="1" x14ac:dyDescent="0.2">
      <c r="A145" s="73"/>
      <c r="B145" s="63" t="s">
        <v>2251</v>
      </c>
      <c r="C145" s="64" t="s">
        <v>206</v>
      </c>
      <c r="D145" s="65" t="s">
        <v>161</v>
      </c>
      <c r="E145" s="65" t="s">
        <v>170</v>
      </c>
      <c r="F145" s="65" t="s">
        <v>773</v>
      </c>
      <c r="G145" s="65" t="s">
        <v>178</v>
      </c>
      <c r="H145" s="64">
        <v>0.13800000000000001</v>
      </c>
      <c r="I145" s="64">
        <v>1350</v>
      </c>
      <c r="J145" s="64" t="s">
        <v>202</v>
      </c>
      <c r="K145" s="64" t="s">
        <v>162</v>
      </c>
      <c r="L145" s="65"/>
    </row>
    <row r="146" spans="1:12" s="72" customFormat="1" x14ac:dyDescent="0.2">
      <c r="A146" s="73"/>
      <c r="B146" s="63" t="s">
        <v>2252</v>
      </c>
      <c r="C146" s="64" t="s">
        <v>206</v>
      </c>
      <c r="D146" s="65" t="s">
        <v>161</v>
      </c>
      <c r="E146" s="65" t="s">
        <v>170</v>
      </c>
      <c r="F146" s="65" t="s">
        <v>773</v>
      </c>
      <c r="G146" s="65" t="s">
        <v>775</v>
      </c>
      <c r="H146" s="64">
        <v>7.8E-2</v>
      </c>
      <c r="I146" s="64">
        <v>1150</v>
      </c>
      <c r="J146" s="64" t="s">
        <v>202</v>
      </c>
      <c r="K146" s="64" t="s">
        <v>162</v>
      </c>
      <c r="L146" s="65"/>
    </row>
    <row r="147" spans="1:12" s="72" customFormat="1" x14ac:dyDescent="0.2">
      <c r="A147" s="73"/>
      <c r="B147" s="63" t="s">
        <v>2252</v>
      </c>
      <c r="C147" s="64" t="s">
        <v>206</v>
      </c>
      <c r="D147" s="65" t="s">
        <v>161</v>
      </c>
      <c r="E147" s="65" t="s">
        <v>170</v>
      </c>
      <c r="F147" s="65" t="s">
        <v>773</v>
      </c>
      <c r="G147" s="65" t="s">
        <v>776</v>
      </c>
      <c r="H147" s="64">
        <v>6.9000000000000006E-2</v>
      </c>
      <c r="I147" s="64">
        <v>1000</v>
      </c>
      <c r="J147" s="64" t="s">
        <v>202</v>
      </c>
      <c r="K147" s="64" t="s">
        <v>162</v>
      </c>
      <c r="L147" s="65"/>
    </row>
    <row r="148" spans="1:12" s="72" customFormat="1" x14ac:dyDescent="0.2">
      <c r="A148" s="73"/>
      <c r="B148" s="63" t="s">
        <v>2253</v>
      </c>
      <c r="C148" s="64" t="s">
        <v>206</v>
      </c>
      <c r="D148" s="65" t="s">
        <v>161</v>
      </c>
      <c r="E148" s="65" t="s">
        <v>213</v>
      </c>
      <c r="F148" s="65" t="s">
        <v>778</v>
      </c>
      <c r="G148" s="65" t="s">
        <v>174</v>
      </c>
      <c r="H148" s="64">
        <v>0.115</v>
      </c>
      <c r="I148" s="64">
        <v>1440</v>
      </c>
      <c r="J148" s="64" t="s">
        <v>202</v>
      </c>
      <c r="K148" s="64" t="s">
        <v>162</v>
      </c>
      <c r="L148" s="65"/>
    </row>
    <row r="149" spans="1:12" s="72" customFormat="1" x14ac:dyDescent="0.2">
      <c r="A149" s="73"/>
      <c r="B149" s="63" t="s">
        <v>777</v>
      </c>
      <c r="C149" s="64" t="s">
        <v>206</v>
      </c>
      <c r="D149" s="65" t="s">
        <v>161</v>
      </c>
      <c r="E149" s="65" t="s">
        <v>213</v>
      </c>
      <c r="F149" s="65" t="s">
        <v>778</v>
      </c>
      <c r="G149" s="65" t="s">
        <v>178</v>
      </c>
      <c r="H149" s="64">
        <v>0.13800000000000001</v>
      </c>
      <c r="I149" s="64">
        <v>1550</v>
      </c>
      <c r="J149" s="64" t="s">
        <v>202</v>
      </c>
      <c r="K149" s="64" t="s">
        <v>162</v>
      </c>
      <c r="L149" s="65"/>
    </row>
    <row r="150" spans="1:12" s="72" customFormat="1" x14ac:dyDescent="0.2">
      <c r="A150" s="73"/>
      <c r="B150" s="63" t="s">
        <v>215</v>
      </c>
      <c r="C150" s="64" t="s">
        <v>206</v>
      </c>
      <c r="D150" s="65" t="s">
        <v>161</v>
      </c>
      <c r="E150" s="65" t="s">
        <v>640</v>
      </c>
      <c r="F150" s="65" t="s">
        <v>191</v>
      </c>
      <c r="G150" s="65" t="s">
        <v>1997</v>
      </c>
      <c r="H150" s="64">
        <v>0.10199999999999999</v>
      </c>
      <c r="I150" s="64">
        <v>2200</v>
      </c>
      <c r="J150" s="64" t="s">
        <v>465</v>
      </c>
      <c r="K150" s="64" t="s">
        <v>641</v>
      </c>
      <c r="L150" s="65"/>
    </row>
    <row r="151" spans="1:12" s="72" customFormat="1" x14ac:dyDescent="0.2">
      <c r="A151" s="73"/>
      <c r="B151" s="63" t="s">
        <v>1596</v>
      </c>
      <c r="C151" s="64" t="s">
        <v>206</v>
      </c>
      <c r="D151" s="65" t="s">
        <v>161</v>
      </c>
      <c r="E151" s="65" t="s">
        <v>640</v>
      </c>
      <c r="F151" s="65" t="s">
        <v>191</v>
      </c>
      <c r="G151" s="65" t="s">
        <v>1998</v>
      </c>
      <c r="H151" s="64">
        <v>0.123</v>
      </c>
      <c r="I151" s="64">
        <v>2200</v>
      </c>
      <c r="J151" s="64" t="s">
        <v>465</v>
      </c>
      <c r="K151" s="64" t="s">
        <v>641</v>
      </c>
      <c r="L151" s="65"/>
    </row>
    <row r="152" spans="1:12" s="72" customFormat="1" x14ac:dyDescent="0.2">
      <c r="A152" s="73"/>
      <c r="B152" s="63" t="s">
        <v>1597</v>
      </c>
      <c r="C152" s="64" t="s">
        <v>206</v>
      </c>
      <c r="D152" s="65" t="s">
        <v>161</v>
      </c>
      <c r="E152" s="65" t="s">
        <v>640</v>
      </c>
      <c r="F152" s="65" t="s">
        <v>191</v>
      </c>
      <c r="G152" s="65" t="s">
        <v>1999</v>
      </c>
      <c r="H152" s="64">
        <v>0.18</v>
      </c>
      <c r="I152" s="64">
        <v>2200</v>
      </c>
      <c r="J152" s="64" t="s">
        <v>465</v>
      </c>
      <c r="K152" s="64" t="s">
        <v>641</v>
      </c>
      <c r="L152" s="65"/>
    </row>
    <row r="153" spans="1:12" s="72" customFormat="1" x14ac:dyDescent="0.2">
      <c r="A153" s="73"/>
      <c r="B153" s="63" t="s">
        <v>1598</v>
      </c>
      <c r="C153" s="64" t="s">
        <v>206</v>
      </c>
      <c r="D153" s="65" t="s">
        <v>161</v>
      </c>
      <c r="E153" s="65" t="s">
        <v>640</v>
      </c>
      <c r="F153" s="65" t="s">
        <v>191</v>
      </c>
      <c r="G153" s="65" t="s">
        <v>2000</v>
      </c>
      <c r="H153" s="64">
        <v>8.5999999999999993E-2</v>
      </c>
      <c r="I153" s="64">
        <v>1400</v>
      </c>
      <c r="J153" s="64" t="s">
        <v>465</v>
      </c>
      <c r="K153" s="64" t="s">
        <v>641</v>
      </c>
      <c r="L153" s="65"/>
    </row>
    <row r="154" spans="1:12" s="72" customFormat="1" x14ac:dyDescent="0.2">
      <c r="A154" s="73"/>
      <c r="B154" s="63" t="s">
        <v>1599</v>
      </c>
      <c r="C154" s="64" t="s">
        <v>206</v>
      </c>
      <c r="D154" s="65" t="s">
        <v>161</v>
      </c>
      <c r="E154" s="65" t="s">
        <v>640</v>
      </c>
      <c r="F154" s="65" t="s">
        <v>191</v>
      </c>
      <c r="G154" s="65" t="s">
        <v>2001</v>
      </c>
      <c r="H154" s="64">
        <v>0.11600000000000001</v>
      </c>
      <c r="I154" s="64">
        <v>1400</v>
      </c>
      <c r="J154" s="64" t="s">
        <v>465</v>
      </c>
      <c r="K154" s="64" t="s">
        <v>641</v>
      </c>
      <c r="L154" s="65"/>
    </row>
    <row r="155" spans="1:12" s="72" customFormat="1" x14ac:dyDescent="0.2">
      <c r="A155" s="73"/>
      <c r="B155" s="63" t="s">
        <v>1600</v>
      </c>
      <c r="C155" s="64" t="s">
        <v>206</v>
      </c>
      <c r="D155" s="65" t="s">
        <v>161</v>
      </c>
      <c r="E155" s="65" t="s">
        <v>640</v>
      </c>
      <c r="F155" s="65" t="s">
        <v>191</v>
      </c>
      <c r="G155" s="65" t="s">
        <v>2002</v>
      </c>
      <c r="H155" s="64">
        <v>0.18</v>
      </c>
      <c r="I155" s="64">
        <v>1400</v>
      </c>
      <c r="J155" s="64" t="s">
        <v>465</v>
      </c>
      <c r="K155" s="64" t="s">
        <v>641</v>
      </c>
      <c r="L155" s="65"/>
    </row>
    <row r="156" spans="1:12" s="72" customFormat="1" x14ac:dyDescent="0.2">
      <c r="A156" s="63"/>
      <c r="B156" s="63" t="s">
        <v>216</v>
      </c>
      <c r="C156" s="64" t="s">
        <v>206</v>
      </c>
      <c r="D156" s="65" t="s">
        <v>161</v>
      </c>
      <c r="E156" s="65" t="s">
        <v>179</v>
      </c>
      <c r="F156" s="65" t="s">
        <v>180</v>
      </c>
      <c r="G156" s="65" t="s">
        <v>174</v>
      </c>
      <c r="H156" s="64">
        <v>0.114</v>
      </c>
      <c r="I156" s="64">
        <v>1310</v>
      </c>
      <c r="J156" s="64" t="s">
        <v>202</v>
      </c>
      <c r="K156" s="64" t="s">
        <v>162</v>
      </c>
      <c r="L156" s="65"/>
    </row>
    <row r="157" spans="1:12" s="72" customFormat="1" x14ac:dyDescent="0.2">
      <c r="A157" s="63"/>
      <c r="B157" s="63" t="s">
        <v>217</v>
      </c>
      <c r="C157" s="64" t="s">
        <v>206</v>
      </c>
      <c r="D157" s="65" t="s">
        <v>161</v>
      </c>
      <c r="E157" s="65" t="s">
        <v>179</v>
      </c>
      <c r="F157" s="65" t="s">
        <v>180</v>
      </c>
      <c r="G157" s="65" t="s">
        <v>178</v>
      </c>
      <c r="H157" s="64">
        <v>0.13300000000000001</v>
      </c>
      <c r="I157" s="64">
        <v>1510</v>
      </c>
      <c r="J157" s="64" t="s">
        <v>202</v>
      </c>
      <c r="K157" s="64" t="s">
        <v>162</v>
      </c>
      <c r="L157" s="65"/>
    </row>
    <row r="158" spans="1:12" s="72" customFormat="1" x14ac:dyDescent="0.2">
      <c r="A158" s="63"/>
      <c r="B158" s="63" t="s">
        <v>218</v>
      </c>
      <c r="C158" s="64" t="s">
        <v>206</v>
      </c>
      <c r="D158" s="65" t="s">
        <v>161</v>
      </c>
      <c r="E158" s="65" t="s">
        <v>192</v>
      </c>
      <c r="F158" s="65" t="s">
        <v>193</v>
      </c>
      <c r="G158" s="65" t="s">
        <v>174</v>
      </c>
      <c r="H158" s="64">
        <v>0.114</v>
      </c>
      <c r="I158" s="64">
        <v>1310</v>
      </c>
      <c r="J158" s="64" t="s">
        <v>202</v>
      </c>
      <c r="K158" s="64" t="s">
        <v>162</v>
      </c>
      <c r="L158" s="65"/>
    </row>
    <row r="159" spans="1:12" s="72" customFormat="1" x14ac:dyDescent="0.2">
      <c r="A159" s="63"/>
      <c r="B159" s="63" t="s">
        <v>219</v>
      </c>
      <c r="C159" s="64" t="s">
        <v>206</v>
      </c>
      <c r="D159" s="65" t="s">
        <v>161</v>
      </c>
      <c r="E159" s="65" t="s">
        <v>181</v>
      </c>
      <c r="F159" s="65" t="s">
        <v>492</v>
      </c>
      <c r="G159" s="65" t="s">
        <v>2028</v>
      </c>
      <c r="H159" s="64">
        <v>0.10299999999999999</v>
      </c>
      <c r="I159" s="64">
        <v>1438</v>
      </c>
      <c r="J159" s="64" t="s">
        <v>202</v>
      </c>
      <c r="K159" s="64" t="s">
        <v>2039</v>
      </c>
      <c r="L159" s="65"/>
    </row>
    <row r="160" spans="1:12" s="72" customFormat="1" x14ac:dyDescent="0.2">
      <c r="A160" s="63"/>
      <c r="B160" s="63" t="s">
        <v>220</v>
      </c>
      <c r="C160" s="64" t="s">
        <v>206</v>
      </c>
      <c r="D160" s="65" t="s">
        <v>161</v>
      </c>
      <c r="E160" s="65" t="s">
        <v>181</v>
      </c>
      <c r="F160" s="65" t="s">
        <v>492</v>
      </c>
      <c r="G160" s="65" t="s">
        <v>2020</v>
      </c>
      <c r="H160" s="64">
        <v>0.124</v>
      </c>
      <c r="I160" s="64">
        <v>1250</v>
      </c>
      <c r="J160" s="64" t="s">
        <v>202</v>
      </c>
      <c r="K160" s="64" t="s">
        <v>2039</v>
      </c>
      <c r="L160" s="65"/>
    </row>
    <row r="161" spans="1:12" s="72" customFormat="1" x14ac:dyDescent="0.2">
      <c r="A161" s="63"/>
      <c r="B161" s="63" t="s">
        <v>221</v>
      </c>
      <c r="C161" s="64" t="s">
        <v>206</v>
      </c>
      <c r="D161" s="65" t="s">
        <v>161</v>
      </c>
      <c r="E161" s="65" t="s">
        <v>181</v>
      </c>
      <c r="F161" s="65" t="s">
        <v>492</v>
      </c>
      <c r="G161" s="65" t="s">
        <v>2021</v>
      </c>
      <c r="H161" s="64">
        <v>0.14599999999999999</v>
      </c>
      <c r="I161" s="64">
        <v>1042</v>
      </c>
      <c r="J161" s="64" t="s">
        <v>202</v>
      </c>
      <c r="K161" s="64" t="s">
        <v>2039</v>
      </c>
      <c r="L161" s="65"/>
    </row>
    <row r="162" spans="1:12" s="72" customFormat="1" x14ac:dyDescent="0.2">
      <c r="A162" s="63"/>
      <c r="B162" s="63" t="s">
        <v>222</v>
      </c>
      <c r="C162" s="64" t="s">
        <v>206</v>
      </c>
      <c r="D162" s="65" t="s">
        <v>161</v>
      </c>
      <c r="E162" s="65" t="s">
        <v>181</v>
      </c>
      <c r="F162" s="65" t="s">
        <v>493</v>
      </c>
      <c r="G162" s="65" t="s">
        <v>2028</v>
      </c>
      <c r="H162" s="64">
        <v>9.4E-2</v>
      </c>
      <c r="I162" s="64">
        <v>1438</v>
      </c>
      <c r="J162" s="64" t="s">
        <v>202</v>
      </c>
      <c r="K162" s="64" t="s">
        <v>2039</v>
      </c>
      <c r="L162" s="65"/>
    </row>
    <row r="163" spans="1:12" s="72" customFormat="1" x14ac:dyDescent="0.2">
      <c r="A163" s="63"/>
      <c r="B163" s="63" t="s">
        <v>223</v>
      </c>
      <c r="C163" s="64" t="s">
        <v>206</v>
      </c>
      <c r="D163" s="65" t="s">
        <v>161</v>
      </c>
      <c r="E163" s="65" t="s">
        <v>181</v>
      </c>
      <c r="F163" s="65" t="s">
        <v>493</v>
      </c>
      <c r="G163" s="65" t="s">
        <v>2020</v>
      </c>
      <c r="H163" s="64">
        <v>0.115</v>
      </c>
      <c r="I163" s="64">
        <v>1250</v>
      </c>
      <c r="J163" s="64" t="s">
        <v>202</v>
      </c>
      <c r="K163" s="64" t="s">
        <v>2039</v>
      </c>
      <c r="L163" s="65"/>
    </row>
    <row r="164" spans="1:12" s="72" customFormat="1" x14ac:dyDescent="0.2">
      <c r="A164" s="63"/>
      <c r="B164" s="63" t="s">
        <v>224</v>
      </c>
      <c r="C164" s="64" t="s">
        <v>206</v>
      </c>
      <c r="D164" s="65" t="s">
        <v>161</v>
      </c>
      <c r="E164" s="65" t="s">
        <v>181</v>
      </c>
      <c r="F164" s="65" t="s">
        <v>493</v>
      </c>
      <c r="G164" s="65" t="s">
        <v>2021</v>
      </c>
      <c r="H164" s="64">
        <v>0.13600000000000001</v>
      </c>
      <c r="I164" s="64">
        <v>1042</v>
      </c>
      <c r="J164" s="64" t="s">
        <v>202</v>
      </c>
      <c r="K164" s="64" t="s">
        <v>2039</v>
      </c>
      <c r="L164" s="65"/>
    </row>
    <row r="165" spans="1:12" s="72" customFormat="1" x14ac:dyDescent="0.2">
      <c r="A165" s="63"/>
      <c r="B165" s="63" t="s">
        <v>225</v>
      </c>
      <c r="C165" s="64" t="s">
        <v>206</v>
      </c>
      <c r="D165" s="65" t="s">
        <v>161</v>
      </c>
      <c r="E165" s="65" t="s">
        <v>181</v>
      </c>
      <c r="F165" s="65" t="s">
        <v>492</v>
      </c>
      <c r="G165" s="65" t="s">
        <v>2029</v>
      </c>
      <c r="H165" s="64">
        <v>0.10100000000000001</v>
      </c>
      <c r="I165" s="64">
        <v>1500</v>
      </c>
      <c r="J165" s="64" t="s">
        <v>202</v>
      </c>
      <c r="K165" s="64" t="s">
        <v>2039</v>
      </c>
      <c r="L165" s="65"/>
    </row>
    <row r="166" spans="1:12" s="72" customFormat="1" x14ac:dyDescent="0.2">
      <c r="A166" s="63"/>
      <c r="B166" s="63" t="s">
        <v>226</v>
      </c>
      <c r="C166" s="64" t="s">
        <v>206</v>
      </c>
      <c r="D166" s="65" t="s">
        <v>161</v>
      </c>
      <c r="E166" s="65" t="s">
        <v>181</v>
      </c>
      <c r="F166" s="65" t="s">
        <v>492</v>
      </c>
      <c r="G166" s="65" t="s">
        <v>2030</v>
      </c>
      <c r="H166" s="64">
        <v>0.124</v>
      </c>
      <c r="I166" s="64">
        <v>1500</v>
      </c>
      <c r="J166" s="64" t="s">
        <v>202</v>
      </c>
      <c r="K166" s="64" t="s">
        <v>2039</v>
      </c>
      <c r="L166" s="65"/>
    </row>
    <row r="167" spans="1:12" s="72" customFormat="1" x14ac:dyDescent="0.2">
      <c r="A167" s="63"/>
      <c r="B167" s="63" t="s">
        <v>494</v>
      </c>
      <c r="C167" s="64" t="s">
        <v>206</v>
      </c>
      <c r="D167" s="65" t="s">
        <v>161</v>
      </c>
      <c r="E167" s="65" t="s">
        <v>181</v>
      </c>
      <c r="F167" s="65" t="s">
        <v>492</v>
      </c>
      <c r="G167" s="65" t="s">
        <v>2031</v>
      </c>
      <c r="H167" s="64">
        <v>0.14599999999999999</v>
      </c>
      <c r="I167" s="64">
        <v>1750</v>
      </c>
      <c r="J167" s="64" t="s">
        <v>202</v>
      </c>
      <c r="K167" s="64" t="s">
        <v>2039</v>
      </c>
      <c r="L167" s="65"/>
    </row>
    <row r="168" spans="1:12" s="72" customFormat="1" x14ac:dyDescent="0.2">
      <c r="A168" s="63"/>
      <c r="B168" s="63" t="s">
        <v>495</v>
      </c>
      <c r="C168" s="64" t="s">
        <v>206</v>
      </c>
      <c r="D168" s="65" t="s">
        <v>161</v>
      </c>
      <c r="E168" s="65" t="s">
        <v>181</v>
      </c>
      <c r="F168" s="65" t="s">
        <v>496</v>
      </c>
      <c r="G168" s="65" t="s">
        <v>2032</v>
      </c>
      <c r="H168" s="64">
        <v>7.3999999999999996E-2</v>
      </c>
      <c r="I168" s="64">
        <v>1250</v>
      </c>
      <c r="J168" s="64" t="s">
        <v>202</v>
      </c>
      <c r="K168" s="64" t="s">
        <v>2039</v>
      </c>
      <c r="L168" s="65"/>
    </row>
    <row r="169" spans="1:12" s="72" customFormat="1" x14ac:dyDescent="0.2">
      <c r="A169" s="73"/>
      <c r="B169" s="63" t="s">
        <v>497</v>
      </c>
      <c r="C169" s="64" t="s">
        <v>206</v>
      </c>
      <c r="D169" s="65" t="s">
        <v>161</v>
      </c>
      <c r="E169" s="65" t="s">
        <v>181</v>
      </c>
      <c r="F169" s="65" t="s">
        <v>498</v>
      </c>
      <c r="G169" s="65" t="s">
        <v>2033</v>
      </c>
      <c r="H169" s="64">
        <v>6.3E-2</v>
      </c>
      <c r="I169" s="64">
        <v>1042</v>
      </c>
      <c r="J169" s="64" t="s">
        <v>202</v>
      </c>
      <c r="K169" s="64" t="s">
        <v>2039</v>
      </c>
      <c r="L169" s="65"/>
    </row>
    <row r="170" spans="1:12" s="72" customFormat="1" x14ac:dyDescent="0.2">
      <c r="A170" s="73"/>
      <c r="B170" s="63" t="s">
        <v>499</v>
      </c>
      <c r="C170" s="64" t="s">
        <v>206</v>
      </c>
      <c r="D170" s="65" t="s">
        <v>161</v>
      </c>
      <c r="E170" s="65" t="s">
        <v>181</v>
      </c>
      <c r="F170" s="65" t="s">
        <v>493</v>
      </c>
      <c r="G170" s="65" t="s">
        <v>2029</v>
      </c>
      <c r="H170" s="64">
        <v>9.4E-2</v>
      </c>
      <c r="I170" s="64">
        <v>1500</v>
      </c>
      <c r="J170" s="64" t="s">
        <v>202</v>
      </c>
      <c r="K170" s="64" t="s">
        <v>2039</v>
      </c>
      <c r="L170" s="65"/>
    </row>
    <row r="171" spans="1:12" s="72" customFormat="1" x14ac:dyDescent="0.2">
      <c r="A171" s="73"/>
      <c r="B171" s="63" t="s">
        <v>500</v>
      </c>
      <c r="C171" s="64" t="s">
        <v>206</v>
      </c>
      <c r="D171" s="65" t="s">
        <v>161</v>
      </c>
      <c r="E171" s="65" t="s">
        <v>181</v>
      </c>
      <c r="F171" s="65" t="s">
        <v>493</v>
      </c>
      <c r="G171" s="65" t="s">
        <v>2030</v>
      </c>
      <c r="H171" s="64">
        <v>0.115</v>
      </c>
      <c r="I171" s="64">
        <v>1500</v>
      </c>
      <c r="J171" s="64" t="s">
        <v>202</v>
      </c>
      <c r="K171" s="64" t="s">
        <v>2039</v>
      </c>
      <c r="L171" s="65"/>
    </row>
    <row r="172" spans="1:12" s="72" customFormat="1" x14ac:dyDescent="0.2">
      <c r="A172" s="73"/>
      <c r="B172" s="63" t="s">
        <v>501</v>
      </c>
      <c r="C172" s="64" t="s">
        <v>206</v>
      </c>
      <c r="D172" s="65" t="s">
        <v>161</v>
      </c>
      <c r="E172" s="65" t="s">
        <v>181</v>
      </c>
      <c r="F172" s="65" t="s">
        <v>493</v>
      </c>
      <c r="G172" s="65" t="s">
        <v>2031</v>
      </c>
      <c r="H172" s="64">
        <v>0.13600000000000001</v>
      </c>
      <c r="I172" s="64">
        <v>1750</v>
      </c>
      <c r="J172" s="64" t="s">
        <v>202</v>
      </c>
      <c r="K172" s="64" t="s">
        <v>2039</v>
      </c>
      <c r="L172" s="65"/>
    </row>
    <row r="173" spans="1:12" s="72" customFormat="1" x14ac:dyDescent="0.2">
      <c r="A173" s="73"/>
      <c r="B173" s="63" t="s">
        <v>502</v>
      </c>
      <c r="C173" s="64" t="s">
        <v>206</v>
      </c>
      <c r="D173" s="65" t="s">
        <v>161</v>
      </c>
      <c r="E173" s="65" t="s">
        <v>181</v>
      </c>
      <c r="F173" s="65" t="s">
        <v>503</v>
      </c>
      <c r="G173" s="65" t="s">
        <v>2032</v>
      </c>
      <c r="H173" s="64">
        <v>6.8000000000000005E-2</v>
      </c>
      <c r="I173" s="64">
        <v>1250</v>
      </c>
      <c r="J173" s="64" t="s">
        <v>202</v>
      </c>
      <c r="K173" s="64" t="s">
        <v>2039</v>
      </c>
      <c r="L173" s="65"/>
    </row>
    <row r="174" spans="1:12" s="72" customFormat="1" x14ac:dyDescent="0.2">
      <c r="A174" s="73"/>
      <c r="B174" s="63" t="s">
        <v>504</v>
      </c>
      <c r="C174" s="64" t="s">
        <v>206</v>
      </c>
      <c r="D174" s="65" t="s">
        <v>161</v>
      </c>
      <c r="E174" s="65" t="s">
        <v>181</v>
      </c>
      <c r="F174" s="65" t="s">
        <v>505</v>
      </c>
      <c r="G174" s="65" t="s">
        <v>2033</v>
      </c>
      <c r="H174" s="64">
        <v>5.8000000000000003E-2</v>
      </c>
      <c r="I174" s="64">
        <v>1042</v>
      </c>
      <c r="J174" s="64" t="s">
        <v>202</v>
      </c>
      <c r="K174" s="64" t="s">
        <v>2039</v>
      </c>
      <c r="L174" s="65"/>
    </row>
    <row r="175" spans="1:12" s="72" customFormat="1" x14ac:dyDescent="0.2">
      <c r="A175" s="73"/>
      <c r="B175" s="63" t="s">
        <v>506</v>
      </c>
      <c r="C175" s="64" t="s">
        <v>206</v>
      </c>
      <c r="D175" s="65" t="s">
        <v>161</v>
      </c>
      <c r="E175" s="65" t="s">
        <v>181</v>
      </c>
      <c r="F175" s="65" t="s">
        <v>492</v>
      </c>
      <c r="G175" s="65" t="s">
        <v>2034</v>
      </c>
      <c r="H175" s="64">
        <v>8.7999999999999995E-2</v>
      </c>
      <c r="I175" s="64">
        <v>750</v>
      </c>
      <c r="J175" s="64" t="s">
        <v>202</v>
      </c>
      <c r="K175" s="64" t="s">
        <v>2039</v>
      </c>
      <c r="L175" s="65"/>
    </row>
    <row r="176" spans="1:12" s="72" customFormat="1" x14ac:dyDescent="0.2">
      <c r="A176" s="73"/>
      <c r="B176" s="63" t="s">
        <v>507</v>
      </c>
      <c r="C176" s="64" t="s">
        <v>206</v>
      </c>
      <c r="D176" s="65" t="s">
        <v>161</v>
      </c>
      <c r="E176" s="65" t="s">
        <v>181</v>
      </c>
      <c r="F176" s="65" t="s">
        <v>492</v>
      </c>
      <c r="G176" s="65" t="s">
        <v>2035</v>
      </c>
      <c r="H176" s="64">
        <v>0.10299999999999999</v>
      </c>
      <c r="I176" s="64">
        <v>800</v>
      </c>
      <c r="J176" s="64" t="s">
        <v>202</v>
      </c>
      <c r="K176" s="64" t="s">
        <v>2039</v>
      </c>
      <c r="L176" s="65"/>
    </row>
    <row r="177" spans="1:12" s="72" customFormat="1" x14ac:dyDescent="0.2">
      <c r="A177" s="73"/>
      <c r="B177" s="63" t="s">
        <v>508</v>
      </c>
      <c r="C177" s="64" t="s">
        <v>206</v>
      </c>
      <c r="D177" s="65" t="s">
        <v>161</v>
      </c>
      <c r="E177" s="65" t="s">
        <v>181</v>
      </c>
      <c r="F177" s="65" t="s">
        <v>492</v>
      </c>
      <c r="G177" s="65" t="s">
        <v>2036</v>
      </c>
      <c r="H177" s="64">
        <v>0.11700000000000001</v>
      </c>
      <c r="I177" s="64">
        <v>750</v>
      </c>
      <c r="J177" s="64" t="s">
        <v>202</v>
      </c>
      <c r="K177" s="64" t="s">
        <v>2039</v>
      </c>
      <c r="L177" s="65"/>
    </row>
    <row r="178" spans="1:12" s="72" customFormat="1" x14ac:dyDescent="0.2">
      <c r="A178" s="73"/>
      <c r="B178" s="63" t="s">
        <v>509</v>
      </c>
      <c r="C178" s="64" t="s">
        <v>206</v>
      </c>
      <c r="D178" s="65" t="s">
        <v>161</v>
      </c>
      <c r="E178" s="65" t="s">
        <v>181</v>
      </c>
      <c r="F178" s="65" t="s">
        <v>496</v>
      </c>
      <c r="G178" s="65" t="s">
        <v>2037</v>
      </c>
      <c r="H178" s="64"/>
      <c r="I178" s="64"/>
      <c r="J178" s="64" t="s">
        <v>202</v>
      </c>
      <c r="K178" s="64" t="s">
        <v>2039</v>
      </c>
      <c r="L178" s="65"/>
    </row>
    <row r="179" spans="1:12" s="72" customFormat="1" x14ac:dyDescent="0.2">
      <c r="A179" s="73"/>
      <c r="B179" s="63" t="s">
        <v>510</v>
      </c>
      <c r="C179" s="64" t="s">
        <v>206</v>
      </c>
      <c r="D179" s="65" t="s">
        <v>161</v>
      </c>
      <c r="E179" s="65" t="s">
        <v>181</v>
      </c>
      <c r="F179" s="65" t="s">
        <v>498</v>
      </c>
      <c r="G179" s="65" t="s">
        <v>2038</v>
      </c>
      <c r="H179" s="64"/>
      <c r="I179" s="64"/>
      <c r="J179" s="64" t="s">
        <v>202</v>
      </c>
      <c r="K179" s="64" t="s">
        <v>2039</v>
      </c>
      <c r="L179" s="65"/>
    </row>
    <row r="180" spans="1:12" s="72" customFormat="1" x14ac:dyDescent="0.2">
      <c r="A180" s="73"/>
      <c r="B180" s="63" t="s">
        <v>511</v>
      </c>
      <c r="C180" s="64" t="s">
        <v>206</v>
      </c>
      <c r="D180" s="65" t="s">
        <v>161</v>
      </c>
      <c r="E180" s="65" t="s">
        <v>181</v>
      </c>
      <c r="F180" s="65" t="s">
        <v>493</v>
      </c>
      <c r="G180" s="65" t="s">
        <v>2034</v>
      </c>
      <c r="H180" s="64">
        <v>8.2000000000000003E-2</v>
      </c>
      <c r="I180" s="64">
        <v>750</v>
      </c>
      <c r="J180" s="64" t="s">
        <v>202</v>
      </c>
      <c r="K180" s="64" t="s">
        <v>2039</v>
      </c>
      <c r="L180" s="65"/>
    </row>
    <row r="181" spans="1:12" s="72" customFormat="1" x14ac:dyDescent="0.2">
      <c r="A181" s="73"/>
      <c r="B181" s="63" t="s">
        <v>512</v>
      </c>
      <c r="C181" s="64" t="s">
        <v>206</v>
      </c>
      <c r="D181" s="65" t="s">
        <v>161</v>
      </c>
      <c r="E181" s="65" t="s">
        <v>181</v>
      </c>
      <c r="F181" s="65" t="s">
        <v>493</v>
      </c>
      <c r="G181" s="65" t="s">
        <v>2035</v>
      </c>
      <c r="H181" s="64">
        <v>9.7000000000000003E-2</v>
      </c>
      <c r="I181" s="64">
        <v>800</v>
      </c>
      <c r="J181" s="64" t="s">
        <v>202</v>
      </c>
      <c r="K181" s="64" t="s">
        <v>2039</v>
      </c>
      <c r="L181" s="65"/>
    </row>
    <row r="182" spans="1:12" s="72" customFormat="1" x14ac:dyDescent="0.2">
      <c r="A182" s="73"/>
      <c r="B182" s="63" t="s">
        <v>513</v>
      </c>
      <c r="C182" s="64" t="s">
        <v>206</v>
      </c>
      <c r="D182" s="65" t="s">
        <v>161</v>
      </c>
      <c r="E182" s="65" t="s">
        <v>181</v>
      </c>
      <c r="F182" s="65" t="s">
        <v>493</v>
      </c>
      <c r="G182" s="65" t="s">
        <v>2036</v>
      </c>
      <c r="H182" s="64">
        <v>0.11</v>
      </c>
      <c r="I182" s="64">
        <v>750</v>
      </c>
      <c r="J182" s="64" t="s">
        <v>202</v>
      </c>
      <c r="K182" s="64" t="s">
        <v>2039</v>
      </c>
      <c r="L182" s="65"/>
    </row>
    <row r="183" spans="1:12" s="72" customFormat="1" x14ac:dyDescent="0.2">
      <c r="A183" s="73"/>
      <c r="B183" s="63" t="s">
        <v>2254</v>
      </c>
      <c r="C183" s="64" t="s">
        <v>206</v>
      </c>
      <c r="D183" s="65" t="s">
        <v>161</v>
      </c>
      <c r="E183" s="65" t="s">
        <v>181</v>
      </c>
      <c r="F183" s="65" t="s">
        <v>503</v>
      </c>
      <c r="G183" s="65" t="s">
        <v>2037</v>
      </c>
      <c r="H183" s="64">
        <v>0.104</v>
      </c>
      <c r="I183" s="64">
        <v>500</v>
      </c>
      <c r="J183" s="64" t="s">
        <v>202</v>
      </c>
      <c r="K183" s="64" t="s">
        <v>2039</v>
      </c>
      <c r="L183" s="65"/>
    </row>
    <row r="184" spans="1:12" s="72" customFormat="1" x14ac:dyDescent="0.2">
      <c r="A184" s="63"/>
      <c r="B184" s="63" t="s">
        <v>2255</v>
      </c>
      <c r="C184" s="64" t="s">
        <v>206</v>
      </c>
      <c r="D184" s="65" t="s">
        <v>161</v>
      </c>
      <c r="E184" s="65" t="s">
        <v>181</v>
      </c>
      <c r="F184" s="65" t="s">
        <v>505</v>
      </c>
      <c r="G184" s="65" t="s">
        <v>2038</v>
      </c>
      <c r="H184" s="64">
        <v>0.105</v>
      </c>
      <c r="I184" s="64">
        <v>550</v>
      </c>
      <c r="J184" s="64" t="s">
        <v>202</v>
      </c>
      <c r="K184" s="64" t="s">
        <v>2039</v>
      </c>
      <c r="L184" s="65"/>
    </row>
    <row r="185" spans="1:12" s="72" customFormat="1" x14ac:dyDescent="0.2">
      <c r="A185" s="63"/>
      <c r="B185" s="63" t="s">
        <v>227</v>
      </c>
      <c r="C185" s="64" t="s">
        <v>206</v>
      </c>
      <c r="D185" s="65" t="s">
        <v>161</v>
      </c>
      <c r="E185" s="65" t="s">
        <v>194</v>
      </c>
      <c r="F185" s="65" t="s">
        <v>195</v>
      </c>
      <c r="G185" s="65" t="s">
        <v>174</v>
      </c>
      <c r="H185" s="64">
        <v>0.112</v>
      </c>
      <c r="I185" s="64">
        <v>1500</v>
      </c>
      <c r="J185" s="64" t="s">
        <v>202</v>
      </c>
      <c r="K185" s="64" t="s">
        <v>162</v>
      </c>
      <c r="L185" s="65"/>
    </row>
    <row r="186" spans="1:12" s="72" customFormat="1" x14ac:dyDescent="0.2">
      <c r="A186" s="63"/>
      <c r="B186" s="63" t="s">
        <v>228</v>
      </c>
      <c r="C186" s="64" t="s">
        <v>206</v>
      </c>
      <c r="D186" s="65" t="s">
        <v>161</v>
      </c>
      <c r="E186" s="65" t="s">
        <v>194</v>
      </c>
      <c r="F186" s="65" t="s">
        <v>195</v>
      </c>
      <c r="G186" s="65" t="s">
        <v>178</v>
      </c>
      <c r="H186" s="64">
        <v>0.13700000000000001</v>
      </c>
      <c r="I186" s="64">
        <v>1500</v>
      </c>
      <c r="J186" s="64" t="s">
        <v>202</v>
      </c>
      <c r="K186" s="64" t="s">
        <v>162</v>
      </c>
      <c r="L186" s="65"/>
    </row>
    <row r="187" spans="1:12" s="72" customFormat="1" x14ac:dyDescent="0.2">
      <c r="A187" s="73"/>
      <c r="B187" s="63" t="s">
        <v>642</v>
      </c>
      <c r="C187" s="64" t="s">
        <v>206</v>
      </c>
      <c r="D187" s="65" t="s">
        <v>161</v>
      </c>
      <c r="E187" s="65" t="s">
        <v>643</v>
      </c>
      <c r="F187" s="65" t="s">
        <v>644</v>
      </c>
      <c r="G187" s="65" t="s">
        <v>2045</v>
      </c>
      <c r="H187" s="64">
        <v>0.1</v>
      </c>
      <c r="I187" s="64">
        <v>2200</v>
      </c>
      <c r="J187" s="64" t="s">
        <v>202</v>
      </c>
      <c r="K187" s="64" t="s">
        <v>645</v>
      </c>
      <c r="L187" s="65"/>
    </row>
    <row r="188" spans="1:12" s="72" customFormat="1" x14ac:dyDescent="0.2">
      <c r="A188" s="73"/>
      <c r="B188" s="63" t="s">
        <v>646</v>
      </c>
      <c r="C188" s="64" t="s">
        <v>206</v>
      </c>
      <c r="D188" s="65" t="s">
        <v>161</v>
      </c>
      <c r="E188" s="65" t="s">
        <v>643</v>
      </c>
      <c r="F188" s="65" t="s">
        <v>644</v>
      </c>
      <c r="G188" s="65" t="s">
        <v>2046</v>
      </c>
      <c r="H188" s="64">
        <v>0.129</v>
      </c>
      <c r="I188" s="64">
        <v>2200</v>
      </c>
      <c r="J188" s="64" t="s">
        <v>202</v>
      </c>
      <c r="K188" s="64" t="s">
        <v>645</v>
      </c>
      <c r="L188" s="65"/>
    </row>
    <row r="189" spans="1:12" s="72" customFormat="1" x14ac:dyDescent="0.2">
      <c r="A189" s="73"/>
      <c r="B189" s="63" t="s">
        <v>1181</v>
      </c>
      <c r="C189" s="64" t="s">
        <v>206</v>
      </c>
      <c r="D189" s="65" t="s">
        <v>161</v>
      </c>
      <c r="E189" s="65" t="s">
        <v>643</v>
      </c>
      <c r="F189" s="65" t="s">
        <v>644</v>
      </c>
      <c r="G189" s="65" t="s">
        <v>2047</v>
      </c>
      <c r="H189" s="64">
        <v>8.5000000000000006E-2</v>
      </c>
      <c r="I189" s="64">
        <v>2200</v>
      </c>
      <c r="J189" s="64" t="s">
        <v>202</v>
      </c>
      <c r="K189" s="64" t="s">
        <v>645</v>
      </c>
      <c r="L189" s="65"/>
    </row>
    <row r="190" spans="1:12" s="72" customFormat="1" x14ac:dyDescent="0.2">
      <c r="A190" s="73"/>
      <c r="B190" s="63" t="s">
        <v>1183</v>
      </c>
      <c r="C190" s="64" t="s">
        <v>206</v>
      </c>
      <c r="D190" s="65" t="s">
        <v>161</v>
      </c>
      <c r="E190" s="65" t="s">
        <v>643</v>
      </c>
      <c r="F190" s="65" t="s">
        <v>644</v>
      </c>
      <c r="G190" s="65" t="s">
        <v>2048</v>
      </c>
      <c r="H190" s="64">
        <v>0.152</v>
      </c>
      <c r="I190" s="64">
        <v>2200</v>
      </c>
      <c r="J190" s="64" t="s">
        <v>202</v>
      </c>
      <c r="K190" s="64" t="s">
        <v>645</v>
      </c>
      <c r="L190" s="65"/>
    </row>
    <row r="191" spans="1:12" s="72" customFormat="1" x14ac:dyDescent="0.2">
      <c r="A191" s="73"/>
      <c r="B191" s="63" t="s">
        <v>2256</v>
      </c>
      <c r="C191" s="64" t="s">
        <v>206</v>
      </c>
      <c r="D191" s="65" t="s">
        <v>161</v>
      </c>
      <c r="E191" s="65" t="s">
        <v>643</v>
      </c>
      <c r="F191" s="65" t="s">
        <v>644</v>
      </c>
      <c r="G191" s="65" t="s">
        <v>2043</v>
      </c>
      <c r="H191" s="64"/>
      <c r="I191" s="64">
        <v>2250</v>
      </c>
      <c r="J191" s="64" t="s">
        <v>202</v>
      </c>
      <c r="K191" s="64" t="s">
        <v>645</v>
      </c>
      <c r="L191" s="65"/>
    </row>
    <row r="192" spans="1:12" s="72" customFormat="1" x14ac:dyDescent="0.2">
      <c r="A192" s="73"/>
      <c r="B192" s="63" t="s">
        <v>2295</v>
      </c>
      <c r="C192" s="64" t="s">
        <v>206</v>
      </c>
      <c r="D192" s="65" t="s">
        <v>161</v>
      </c>
      <c r="E192" s="65" t="s">
        <v>643</v>
      </c>
      <c r="F192" s="65" t="s">
        <v>644</v>
      </c>
      <c r="G192" s="65" t="s">
        <v>2296</v>
      </c>
      <c r="H192" s="64"/>
      <c r="I192" s="64">
        <v>2300</v>
      </c>
      <c r="J192" s="64" t="s">
        <v>202</v>
      </c>
      <c r="K192" s="64" t="s">
        <v>645</v>
      </c>
      <c r="L192" s="65"/>
    </row>
    <row r="193" spans="1:12" s="72" customFormat="1" x14ac:dyDescent="0.2">
      <c r="A193" s="73"/>
      <c r="B193" s="63" t="s">
        <v>2257</v>
      </c>
      <c r="C193" s="64" t="s">
        <v>206</v>
      </c>
      <c r="D193" s="65" t="s">
        <v>161</v>
      </c>
      <c r="E193" s="65" t="s">
        <v>2049</v>
      </c>
      <c r="F193" s="65" t="s">
        <v>196</v>
      </c>
      <c r="G193" s="65" t="s">
        <v>2028</v>
      </c>
      <c r="H193" s="64">
        <v>0.104</v>
      </c>
      <c r="I193" s="64">
        <v>2200</v>
      </c>
      <c r="J193" s="64" t="s">
        <v>202</v>
      </c>
      <c r="K193" s="64" t="s">
        <v>526</v>
      </c>
      <c r="L193" s="65"/>
    </row>
    <row r="194" spans="1:12" s="72" customFormat="1" x14ac:dyDescent="0.2">
      <c r="A194" s="73"/>
      <c r="B194" s="63" t="s">
        <v>229</v>
      </c>
      <c r="C194" s="64" t="s">
        <v>206</v>
      </c>
      <c r="D194" s="65" t="s">
        <v>161</v>
      </c>
      <c r="E194" s="65" t="s">
        <v>2049</v>
      </c>
      <c r="F194" s="65" t="s">
        <v>196</v>
      </c>
      <c r="G194" s="65" t="s">
        <v>2020</v>
      </c>
      <c r="H194" s="64">
        <v>0.13800000000000001</v>
      </c>
      <c r="I194" s="64">
        <v>2200</v>
      </c>
      <c r="J194" s="64" t="s">
        <v>202</v>
      </c>
      <c r="K194" s="64" t="s">
        <v>526</v>
      </c>
      <c r="L194" s="65"/>
    </row>
    <row r="195" spans="1:12" s="72" customFormat="1" x14ac:dyDescent="0.2">
      <c r="A195" s="73"/>
      <c r="B195" s="63" t="s">
        <v>230</v>
      </c>
      <c r="C195" s="64" t="s">
        <v>206</v>
      </c>
      <c r="D195" s="65" t="s">
        <v>161</v>
      </c>
      <c r="E195" s="65" t="s">
        <v>2049</v>
      </c>
      <c r="F195" s="65" t="s">
        <v>196</v>
      </c>
      <c r="G195" s="65" t="s">
        <v>2021</v>
      </c>
      <c r="H195" s="64">
        <v>0.161</v>
      </c>
      <c r="I195" s="64">
        <v>2200</v>
      </c>
      <c r="J195" s="64" t="s">
        <v>202</v>
      </c>
      <c r="K195" s="64" t="s">
        <v>526</v>
      </c>
      <c r="L195" s="65"/>
    </row>
    <row r="196" spans="1:12" s="72" customFormat="1" x14ac:dyDescent="0.2">
      <c r="A196" s="73"/>
      <c r="B196" s="63" t="s">
        <v>2258</v>
      </c>
      <c r="C196" s="64" t="s">
        <v>206</v>
      </c>
      <c r="D196" s="65" t="s">
        <v>161</v>
      </c>
      <c r="E196" s="65" t="s">
        <v>2049</v>
      </c>
      <c r="F196" s="65" t="s">
        <v>196</v>
      </c>
      <c r="G196" s="65" t="s">
        <v>2050</v>
      </c>
      <c r="H196" s="64">
        <v>0.187</v>
      </c>
      <c r="I196" s="64">
        <v>2200</v>
      </c>
      <c r="J196" s="64" t="s">
        <v>202</v>
      </c>
      <c r="K196" s="64" t="s">
        <v>526</v>
      </c>
      <c r="L196" s="65"/>
    </row>
    <row r="197" spans="1:12" s="72" customFormat="1" x14ac:dyDescent="0.2">
      <c r="A197" s="73"/>
      <c r="B197" s="63" t="s">
        <v>231</v>
      </c>
      <c r="C197" s="64" t="s">
        <v>206</v>
      </c>
      <c r="D197" s="65" t="s">
        <v>161</v>
      </c>
      <c r="E197" s="65" t="s">
        <v>2049</v>
      </c>
      <c r="F197" s="65" t="s">
        <v>196</v>
      </c>
      <c r="G197" s="65" t="s">
        <v>2022</v>
      </c>
      <c r="H197" s="64">
        <v>6.7000000000000004E-2</v>
      </c>
      <c r="I197" s="64">
        <v>2200</v>
      </c>
      <c r="J197" s="64" t="s">
        <v>202</v>
      </c>
      <c r="K197" s="64" t="s">
        <v>526</v>
      </c>
      <c r="L197" s="65"/>
    </row>
    <row r="198" spans="1:12" s="72" customFormat="1" x14ac:dyDescent="0.2">
      <c r="A198" s="73"/>
      <c r="B198" s="63" t="s">
        <v>2259</v>
      </c>
      <c r="C198" s="64" t="s">
        <v>206</v>
      </c>
      <c r="D198" s="65" t="s">
        <v>161</v>
      </c>
      <c r="E198" s="65" t="s">
        <v>2049</v>
      </c>
      <c r="F198" s="65" t="s">
        <v>196</v>
      </c>
      <c r="G198" s="65" t="s">
        <v>2051</v>
      </c>
      <c r="H198" s="64">
        <v>6.2E-2</v>
      </c>
      <c r="I198" s="64">
        <v>2200</v>
      </c>
      <c r="J198" s="64" t="s">
        <v>202</v>
      </c>
      <c r="K198" s="64" t="s">
        <v>526</v>
      </c>
      <c r="L198" s="65"/>
    </row>
    <row r="199" spans="1:12" s="72" customFormat="1" x14ac:dyDescent="0.2">
      <c r="A199" s="73"/>
      <c r="B199" s="63" t="s">
        <v>232</v>
      </c>
      <c r="C199" s="64" t="s">
        <v>206</v>
      </c>
      <c r="D199" s="65" t="s">
        <v>161</v>
      </c>
      <c r="E199" s="65" t="s">
        <v>2049</v>
      </c>
      <c r="F199" s="65" t="s">
        <v>196</v>
      </c>
      <c r="G199" s="65" t="s">
        <v>2052</v>
      </c>
      <c r="H199" s="64"/>
      <c r="I199" s="64">
        <v>1600</v>
      </c>
      <c r="J199" s="64" t="s">
        <v>202</v>
      </c>
      <c r="K199" s="64" t="s">
        <v>526</v>
      </c>
      <c r="L199" s="65"/>
    </row>
    <row r="200" spans="1:12" s="72" customFormat="1" x14ac:dyDescent="0.2">
      <c r="A200" s="73"/>
      <c r="B200" s="63" t="s">
        <v>233</v>
      </c>
      <c r="C200" s="64" t="s">
        <v>206</v>
      </c>
      <c r="D200" s="65" t="s">
        <v>161</v>
      </c>
      <c r="E200" s="65" t="s">
        <v>2049</v>
      </c>
      <c r="F200" s="65" t="s">
        <v>196</v>
      </c>
      <c r="G200" s="65" t="s">
        <v>2053</v>
      </c>
      <c r="H200" s="64"/>
      <c r="I200" s="64">
        <v>1600</v>
      </c>
      <c r="J200" s="64" t="s">
        <v>202</v>
      </c>
      <c r="K200" s="64" t="s">
        <v>526</v>
      </c>
      <c r="L200" s="65"/>
    </row>
    <row r="201" spans="1:12" s="72" customFormat="1" x14ac:dyDescent="0.2">
      <c r="A201" s="73"/>
      <c r="B201" s="63" t="s">
        <v>779</v>
      </c>
      <c r="C201" s="64" t="s">
        <v>206</v>
      </c>
      <c r="D201" s="65" t="s">
        <v>161</v>
      </c>
      <c r="E201" s="65" t="s">
        <v>2049</v>
      </c>
      <c r="F201" s="65" t="s">
        <v>196</v>
      </c>
      <c r="G201" s="65" t="s">
        <v>2054</v>
      </c>
      <c r="H201" s="64"/>
      <c r="I201" s="64">
        <v>1600</v>
      </c>
      <c r="J201" s="64" t="s">
        <v>202</v>
      </c>
      <c r="K201" s="64" t="s">
        <v>526</v>
      </c>
      <c r="L201" s="65"/>
    </row>
    <row r="202" spans="1:12" s="72" customFormat="1" x14ac:dyDescent="0.2">
      <c r="A202" s="73"/>
      <c r="B202" s="63" t="s">
        <v>2260</v>
      </c>
      <c r="C202" s="64" t="s">
        <v>206</v>
      </c>
      <c r="D202" s="65" t="s">
        <v>161</v>
      </c>
      <c r="E202" s="65" t="s">
        <v>2049</v>
      </c>
      <c r="F202" s="65" t="s">
        <v>196</v>
      </c>
      <c r="G202" s="65" t="s">
        <v>2055</v>
      </c>
      <c r="H202" s="64"/>
      <c r="I202" s="64">
        <v>1600</v>
      </c>
      <c r="J202" s="64" t="s">
        <v>202</v>
      </c>
      <c r="K202" s="64" t="s">
        <v>526</v>
      </c>
      <c r="L202" s="65"/>
    </row>
    <row r="203" spans="1:12" s="72" customFormat="1" x14ac:dyDescent="0.2">
      <c r="A203" s="73"/>
      <c r="B203" s="63" t="s">
        <v>2261</v>
      </c>
      <c r="C203" s="64" t="s">
        <v>206</v>
      </c>
      <c r="D203" s="65" t="s">
        <v>161</v>
      </c>
      <c r="E203" s="65" t="s">
        <v>2049</v>
      </c>
      <c r="F203" s="65" t="s">
        <v>196</v>
      </c>
      <c r="G203" s="65" t="s">
        <v>2056</v>
      </c>
      <c r="H203" s="64"/>
      <c r="I203" s="64">
        <v>1600</v>
      </c>
      <c r="J203" s="64" t="s">
        <v>202</v>
      </c>
      <c r="K203" s="64" t="s">
        <v>526</v>
      </c>
      <c r="L203" s="65"/>
    </row>
    <row r="204" spans="1:12" s="72" customFormat="1" x14ac:dyDescent="0.2">
      <c r="A204" s="73"/>
      <c r="B204" s="63" t="s">
        <v>2262</v>
      </c>
      <c r="C204" s="64" t="s">
        <v>206</v>
      </c>
      <c r="D204" s="65" t="s">
        <v>161</v>
      </c>
      <c r="E204" s="65" t="s">
        <v>2049</v>
      </c>
      <c r="F204" s="65" t="s">
        <v>196</v>
      </c>
      <c r="G204" s="65" t="s">
        <v>2057</v>
      </c>
      <c r="H204" s="64"/>
      <c r="I204" s="64">
        <v>1600</v>
      </c>
      <c r="J204" s="64" t="s">
        <v>202</v>
      </c>
      <c r="K204" s="64" t="s">
        <v>526</v>
      </c>
      <c r="L204" s="65"/>
    </row>
    <row r="205" spans="1:12" s="72" customFormat="1" x14ac:dyDescent="0.2">
      <c r="A205" s="73"/>
      <c r="B205" s="63" t="s">
        <v>2297</v>
      </c>
      <c r="C205" s="64" t="s">
        <v>206</v>
      </c>
      <c r="D205" s="65" t="s">
        <v>161</v>
      </c>
      <c r="E205" s="65" t="s">
        <v>2049</v>
      </c>
      <c r="F205" s="65" t="s">
        <v>196</v>
      </c>
      <c r="G205" s="65" t="s">
        <v>2061</v>
      </c>
      <c r="H205" s="64"/>
      <c r="I205" s="64">
        <v>2200</v>
      </c>
      <c r="J205" s="64" t="s">
        <v>2298</v>
      </c>
      <c r="K205" s="64" t="s">
        <v>2299</v>
      </c>
      <c r="L205" s="65"/>
    </row>
    <row r="206" spans="1:12" s="72" customFormat="1" x14ac:dyDescent="0.2">
      <c r="A206" s="73"/>
      <c r="B206" s="63" t="s">
        <v>2300</v>
      </c>
      <c r="C206" s="64" t="s">
        <v>206</v>
      </c>
      <c r="D206" s="65" t="s">
        <v>161</v>
      </c>
      <c r="E206" s="65" t="s">
        <v>2049</v>
      </c>
      <c r="F206" s="65" t="s">
        <v>196</v>
      </c>
      <c r="G206" s="65" t="s">
        <v>2032</v>
      </c>
      <c r="H206" s="64"/>
      <c r="I206" s="64">
        <v>2200</v>
      </c>
      <c r="J206" s="64" t="s">
        <v>2301</v>
      </c>
      <c r="K206" s="64" t="s">
        <v>2302</v>
      </c>
      <c r="L206" s="65"/>
    </row>
    <row r="207" spans="1:12" s="72" customFormat="1" x14ac:dyDescent="0.2">
      <c r="A207" s="69"/>
      <c r="B207" s="63" t="s">
        <v>2263</v>
      </c>
      <c r="C207" s="64" t="s">
        <v>206</v>
      </c>
      <c r="D207" s="65" t="s">
        <v>161</v>
      </c>
      <c r="E207" s="65" t="s">
        <v>182</v>
      </c>
      <c r="F207" s="65" t="s">
        <v>183</v>
      </c>
      <c r="G207" s="65" t="s">
        <v>174</v>
      </c>
      <c r="H207" s="64">
        <v>0.106</v>
      </c>
      <c r="I207" s="64">
        <v>1400</v>
      </c>
      <c r="J207" s="64" t="s">
        <v>202</v>
      </c>
      <c r="K207" s="64" t="s">
        <v>162</v>
      </c>
      <c r="L207" s="65"/>
    </row>
    <row r="208" spans="1:12" s="72" customFormat="1" x14ac:dyDescent="0.2">
      <c r="A208" s="69"/>
      <c r="B208" s="63" t="s">
        <v>1184</v>
      </c>
      <c r="C208" s="64" t="s">
        <v>206</v>
      </c>
      <c r="D208" s="65" t="s">
        <v>161</v>
      </c>
      <c r="E208" s="65" t="s">
        <v>2058</v>
      </c>
      <c r="F208" s="65" t="s">
        <v>2059</v>
      </c>
      <c r="G208" s="65" t="s">
        <v>2061</v>
      </c>
      <c r="H208" s="64">
        <v>0.113</v>
      </c>
      <c r="I208" s="151">
        <v>1500</v>
      </c>
      <c r="J208" s="64" t="s">
        <v>202</v>
      </c>
      <c r="K208" s="64" t="s">
        <v>2062</v>
      </c>
      <c r="L208" s="65"/>
    </row>
    <row r="209" spans="1:12" s="72" customFormat="1" x14ac:dyDescent="0.2">
      <c r="A209" s="69"/>
      <c r="B209" s="63" t="s">
        <v>1185</v>
      </c>
      <c r="C209" s="64" t="s">
        <v>206</v>
      </c>
      <c r="D209" s="65" t="s">
        <v>161</v>
      </c>
      <c r="E209" s="65" t="s">
        <v>2058</v>
      </c>
      <c r="F209" s="65" t="s">
        <v>2059</v>
      </c>
      <c r="G209" s="65" t="s">
        <v>2063</v>
      </c>
      <c r="H209" s="64"/>
      <c r="I209" s="64"/>
      <c r="J209" s="64" t="s">
        <v>202</v>
      </c>
      <c r="K209" s="64" t="s">
        <v>2062</v>
      </c>
      <c r="L209" s="65"/>
    </row>
    <row r="210" spans="1:12" s="72" customFormat="1" x14ac:dyDescent="0.2">
      <c r="A210" s="69"/>
      <c r="B210" s="63" t="s">
        <v>1186</v>
      </c>
      <c r="C210" s="64" t="s">
        <v>206</v>
      </c>
      <c r="D210" s="65" t="s">
        <v>161</v>
      </c>
      <c r="E210" s="65" t="s">
        <v>2058</v>
      </c>
      <c r="F210" s="65" t="s">
        <v>2059</v>
      </c>
      <c r="G210" s="65" t="s">
        <v>2020</v>
      </c>
      <c r="H210" s="64"/>
      <c r="I210" s="151">
        <v>2200</v>
      </c>
      <c r="J210" s="64" t="s">
        <v>202</v>
      </c>
      <c r="K210" s="64" t="s">
        <v>2062</v>
      </c>
      <c r="L210" s="65"/>
    </row>
    <row r="211" spans="1:12" s="72" customFormat="1" x14ac:dyDescent="0.2">
      <c r="A211" s="69"/>
      <c r="B211" s="63" t="s">
        <v>2264</v>
      </c>
      <c r="C211" s="64" t="s">
        <v>206</v>
      </c>
      <c r="D211" s="65" t="s">
        <v>161</v>
      </c>
      <c r="E211" s="65" t="s">
        <v>2058</v>
      </c>
      <c r="F211" s="65" t="s">
        <v>2059</v>
      </c>
      <c r="G211" s="65" t="s">
        <v>2021</v>
      </c>
      <c r="H211" s="64"/>
      <c r="I211" s="151">
        <v>2200.4004</v>
      </c>
      <c r="J211" s="64" t="s">
        <v>202</v>
      </c>
      <c r="K211" s="64" t="s">
        <v>2062</v>
      </c>
      <c r="L211" s="65"/>
    </row>
    <row r="212" spans="1:12" s="72" customFormat="1" x14ac:dyDescent="0.2">
      <c r="A212" s="69"/>
      <c r="B212" s="63" t="s">
        <v>2265</v>
      </c>
      <c r="C212" s="64" t="s">
        <v>206</v>
      </c>
      <c r="D212" s="65" t="s">
        <v>161</v>
      </c>
      <c r="E212" s="65" t="s">
        <v>2058</v>
      </c>
      <c r="F212" s="65" t="s">
        <v>2060</v>
      </c>
      <c r="G212" s="65" t="s">
        <v>2032</v>
      </c>
      <c r="H212" s="64">
        <v>7.8E-2</v>
      </c>
      <c r="I212" s="151">
        <v>1250</v>
      </c>
      <c r="J212" s="64" t="s">
        <v>202</v>
      </c>
      <c r="K212" s="64" t="s">
        <v>2062</v>
      </c>
      <c r="L212" s="65"/>
    </row>
    <row r="213" spans="1:12" s="72" customFormat="1" x14ac:dyDescent="0.2">
      <c r="A213" s="69"/>
      <c r="B213" s="63" t="s">
        <v>2266</v>
      </c>
      <c r="C213" s="64" t="s">
        <v>206</v>
      </c>
      <c r="D213" s="65" t="s">
        <v>161</v>
      </c>
      <c r="E213" s="65" t="s">
        <v>2058</v>
      </c>
      <c r="F213" s="65" t="s">
        <v>2059</v>
      </c>
      <c r="G213" s="65" t="s">
        <v>2064</v>
      </c>
      <c r="H213" s="64">
        <v>0.11799999999999999</v>
      </c>
      <c r="I213" s="151">
        <v>1300</v>
      </c>
      <c r="J213" s="64" t="s">
        <v>202</v>
      </c>
      <c r="K213" s="64" t="s">
        <v>2062</v>
      </c>
      <c r="L213" s="65"/>
    </row>
    <row r="214" spans="1:12" s="72" customFormat="1" x14ac:dyDescent="0.2">
      <c r="A214" s="69"/>
      <c r="B214" s="63" t="s">
        <v>2267</v>
      </c>
      <c r="C214" s="64" t="s">
        <v>206</v>
      </c>
      <c r="D214" s="65" t="s">
        <v>161</v>
      </c>
      <c r="E214" s="65" t="s">
        <v>2058</v>
      </c>
      <c r="F214" s="65" t="s">
        <v>2059</v>
      </c>
      <c r="G214" s="65" t="s">
        <v>2065</v>
      </c>
      <c r="H214" s="64"/>
      <c r="I214" s="151">
        <v>2200</v>
      </c>
      <c r="J214" s="64" t="s">
        <v>202</v>
      </c>
      <c r="K214" s="64" t="s">
        <v>2062</v>
      </c>
      <c r="L214" s="65"/>
    </row>
    <row r="215" spans="1:12" s="72" customFormat="1" x14ac:dyDescent="0.2">
      <c r="A215" s="69"/>
      <c r="B215" s="63" t="s">
        <v>2268</v>
      </c>
      <c r="C215" s="64" t="s">
        <v>206</v>
      </c>
      <c r="D215" s="65" t="s">
        <v>161</v>
      </c>
      <c r="E215" s="65" t="s">
        <v>2058</v>
      </c>
      <c r="F215" s="65" t="s">
        <v>2059</v>
      </c>
      <c r="G215" s="65" t="s">
        <v>2066</v>
      </c>
      <c r="H215" s="64"/>
      <c r="I215" s="151">
        <v>2200</v>
      </c>
      <c r="J215" s="64" t="s">
        <v>202</v>
      </c>
      <c r="K215" s="64" t="s">
        <v>2062</v>
      </c>
      <c r="L215" s="65"/>
    </row>
    <row r="216" spans="1:12" s="72" customFormat="1" x14ac:dyDescent="0.2">
      <c r="A216" s="69"/>
      <c r="B216" s="63" t="s">
        <v>2269</v>
      </c>
      <c r="C216" s="64" t="s">
        <v>206</v>
      </c>
      <c r="D216" s="65" t="s">
        <v>161</v>
      </c>
      <c r="E216" s="65" t="s">
        <v>2058</v>
      </c>
      <c r="F216" s="65" t="s">
        <v>2059</v>
      </c>
      <c r="G216" s="65" t="s">
        <v>2053</v>
      </c>
      <c r="H216" s="64"/>
      <c r="I216" s="151">
        <v>2200</v>
      </c>
      <c r="J216" s="64" t="s">
        <v>202</v>
      </c>
      <c r="K216" s="64" t="s">
        <v>2062</v>
      </c>
      <c r="L216" s="65"/>
    </row>
    <row r="217" spans="1:12" s="72" customFormat="1" x14ac:dyDescent="0.2">
      <c r="A217" s="69"/>
      <c r="B217" s="69" t="s">
        <v>234</v>
      </c>
      <c r="C217" s="64" t="s">
        <v>206</v>
      </c>
      <c r="D217" s="65" t="s">
        <v>161</v>
      </c>
      <c r="E217" s="66" t="s">
        <v>172</v>
      </c>
      <c r="F217" s="66" t="s">
        <v>1980</v>
      </c>
      <c r="G217" s="65" t="s">
        <v>1981</v>
      </c>
      <c r="H217" s="113"/>
      <c r="I217" s="151">
        <v>2200.3963960000001</v>
      </c>
      <c r="J217" s="64" t="s">
        <v>202</v>
      </c>
      <c r="K217" s="64" t="s">
        <v>879</v>
      </c>
      <c r="L217" s="65"/>
    </row>
    <row r="218" spans="1:12" s="72" customFormat="1" x14ac:dyDescent="0.2">
      <c r="A218" s="69"/>
      <c r="B218" s="69" t="s">
        <v>235</v>
      </c>
      <c r="C218" s="64" t="s">
        <v>206</v>
      </c>
      <c r="D218" s="65" t="s">
        <v>161</v>
      </c>
      <c r="E218" s="66" t="s">
        <v>172</v>
      </c>
      <c r="F218" s="66" t="s">
        <v>556</v>
      </c>
      <c r="G218" s="65" t="s">
        <v>1982</v>
      </c>
      <c r="H218" s="64">
        <v>0.13200000000000001</v>
      </c>
      <c r="I218" s="151">
        <v>1375</v>
      </c>
      <c r="J218" s="64" t="s">
        <v>202</v>
      </c>
      <c r="K218" s="64" t="s">
        <v>879</v>
      </c>
      <c r="L218" s="65"/>
    </row>
    <row r="219" spans="1:12" s="72" customFormat="1" x14ac:dyDescent="0.2">
      <c r="A219" s="69"/>
      <c r="B219" s="69" t="s">
        <v>236</v>
      </c>
      <c r="C219" s="64" t="s">
        <v>206</v>
      </c>
      <c r="D219" s="65" t="s">
        <v>161</v>
      </c>
      <c r="E219" s="66" t="s">
        <v>172</v>
      </c>
      <c r="F219" s="66" t="s">
        <v>557</v>
      </c>
      <c r="G219" s="65" t="s">
        <v>1983</v>
      </c>
      <c r="H219" s="64">
        <v>0.151</v>
      </c>
      <c r="I219" s="151">
        <v>1313</v>
      </c>
      <c r="J219" s="64" t="s">
        <v>202</v>
      </c>
      <c r="K219" s="64" t="s">
        <v>879</v>
      </c>
      <c r="L219" s="65"/>
    </row>
    <row r="220" spans="1:12" s="72" customFormat="1" x14ac:dyDescent="0.2">
      <c r="A220" s="69"/>
      <c r="B220" s="69" t="s">
        <v>237</v>
      </c>
      <c r="C220" s="64" t="s">
        <v>206</v>
      </c>
      <c r="D220" s="65" t="s">
        <v>161</v>
      </c>
      <c r="E220" s="66" t="s">
        <v>172</v>
      </c>
      <c r="F220" s="66" t="s">
        <v>1980</v>
      </c>
      <c r="G220" s="65" t="s">
        <v>1984</v>
      </c>
      <c r="H220" s="64"/>
      <c r="I220" s="151">
        <v>2200.9695999999999</v>
      </c>
      <c r="J220" s="64" t="s">
        <v>202</v>
      </c>
      <c r="K220" s="64" t="s">
        <v>879</v>
      </c>
      <c r="L220" s="65"/>
    </row>
    <row r="221" spans="1:12" s="72" customFormat="1" x14ac:dyDescent="0.2">
      <c r="A221" s="69"/>
      <c r="B221" s="69" t="s">
        <v>238</v>
      </c>
      <c r="C221" s="64" t="s">
        <v>206</v>
      </c>
      <c r="D221" s="65" t="s">
        <v>161</v>
      </c>
      <c r="E221" s="66" t="s">
        <v>172</v>
      </c>
      <c r="F221" s="66" t="s">
        <v>556</v>
      </c>
      <c r="G221" s="65" t="s">
        <v>1985</v>
      </c>
      <c r="H221" s="64">
        <v>0.13200000000000001</v>
      </c>
      <c r="I221" s="151">
        <v>1375</v>
      </c>
      <c r="J221" s="64" t="s">
        <v>202</v>
      </c>
      <c r="K221" s="64" t="s">
        <v>879</v>
      </c>
      <c r="L221" s="65"/>
    </row>
    <row r="222" spans="1:12" s="72" customFormat="1" x14ac:dyDescent="0.2">
      <c r="A222" s="69"/>
      <c r="B222" s="69" t="s">
        <v>2270</v>
      </c>
      <c r="C222" s="64" t="s">
        <v>206</v>
      </c>
      <c r="D222" s="65" t="s">
        <v>161</v>
      </c>
      <c r="E222" s="66" t="s">
        <v>172</v>
      </c>
      <c r="F222" s="66" t="s">
        <v>557</v>
      </c>
      <c r="G222" s="65" t="s">
        <v>1986</v>
      </c>
      <c r="H222" s="64">
        <v>0.156</v>
      </c>
      <c r="I222" s="151">
        <v>1313</v>
      </c>
      <c r="J222" s="64" t="s">
        <v>202</v>
      </c>
      <c r="K222" s="64" t="s">
        <v>879</v>
      </c>
      <c r="L222" s="65"/>
    </row>
    <row r="223" spans="1:12" s="72" customFormat="1" x14ac:dyDescent="0.2">
      <c r="A223" s="69"/>
      <c r="B223" s="69" t="s">
        <v>2271</v>
      </c>
      <c r="C223" s="64" t="s">
        <v>206</v>
      </c>
      <c r="D223" s="65" t="s">
        <v>161</v>
      </c>
      <c r="E223" s="66" t="s">
        <v>172</v>
      </c>
      <c r="F223" s="66" t="s">
        <v>647</v>
      </c>
      <c r="G223" s="65" t="s">
        <v>1987</v>
      </c>
      <c r="H223" s="64">
        <v>0.115</v>
      </c>
      <c r="I223" s="151">
        <v>1467</v>
      </c>
      <c r="J223" s="64" t="s">
        <v>202</v>
      </c>
      <c r="K223" s="64" t="s">
        <v>879</v>
      </c>
      <c r="L223" s="65"/>
    </row>
    <row r="224" spans="1:12" s="72" customFormat="1" x14ac:dyDescent="0.2">
      <c r="A224" s="69"/>
      <c r="B224" s="69" t="s">
        <v>2272</v>
      </c>
      <c r="C224" s="64" t="s">
        <v>206</v>
      </c>
      <c r="D224" s="65" t="s">
        <v>161</v>
      </c>
      <c r="E224" s="66" t="s">
        <v>172</v>
      </c>
      <c r="F224" s="66" t="s">
        <v>648</v>
      </c>
      <c r="G224" s="65" t="s">
        <v>1988</v>
      </c>
      <c r="H224" s="64">
        <v>0.14099999999999999</v>
      </c>
      <c r="I224" s="151">
        <v>1680</v>
      </c>
      <c r="J224" s="64" t="s">
        <v>202</v>
      </c>
      <c r="K224" s="64" t="s">
        <v>879</v>
      </c>
      <c r="L224" s="65"/>
    </row>
    <row r="225" spans="1:12" s="72" customFormat="1" x14ac:dyDescent="0.2">
      <c r="A225" s="69"/>
      <c r="B225" s="69" t="s">
        <v>2273</v>
      </c>
      <c r="C225" s="64" t="s">
        <v>206</v>
      </c>
      <c r="D225" s="65" t="s">
        <v>161</v>
      </c>
      <c r="E225" s="66" t="s">
        <v>172</v>
      </c>
      <c r="F225" s="66" t="s">
        <v>649</v>
      </c>
      <c r="G225" s="65" t="s">
        <v>1989</v>
      </c>
      <c r="H225" s="64">
        <v>0.16700000000000001</v>
      </c>
      <c r="I225" s="151">
        <v>1822</v>
      </c>
      <c r="J225" s="64" t="s">
        <v>202</v>
      </c>
      <c r="K225" s="64" t="s">
        <v>879</v>
      </c>
      <c r="L225" s="65"/>
    </row>
    <row r="226" spans="1:12" s="72" customFormat="1" x14ac:dyDescent="0.2">
      <c r="A226" s="69"/>
      <c r="B226" s="69" t="s">
        <v>2274</v>
      </c>
      <c r="C226" s="64" t="s">
        <v>206</v>
      </c>
      <c r="D226" s="65" t="s">
        <v>161</v>
      </c>
      <c r="E226" s="66" t="s">
        <v>172</v>
      </c>
      <c r="F226" s="66" t="s">
        <v>1979</v>
      </c>
      <c r="G226" s="65" t="s">
        <v>1990</v>
      </c>
      <c r="H226" s="64">
        <v>0.105</v>
      </c>
      <c r="I226" s="151">
        <v>2200.66</v>
      </c>
      <c r="J226" s="64" t="s">
        <v>202</v>
      </c>
      <c r="K226" s="64" t="s">
        <v>879</v>
      </c>
      <c r="L226" s="65"/>
    </row>
    <row r="227" spans="1:12" s="72" customFormat="1" x14ac:dyDescent="0.2">
      <c r="A227" s="69"/>
      <c r="B227" s="69" t="s">
        <v>2275</v>
      </c>
      <c r="C227" s="64" t="s">
        <v>206</v>
      </c>
      <c r="D227" s="65" t="s">
        <v>161</v>
      </c>
      <c r="E227" s="66" t="s">
        <v>172</v>
      </c>
      <c r="F227" s="66" t="s">
        <v>1979</v>
      </c>
      <c r="G227" s="65" t="s">
        <v>1991</v>
      </c>
      <c r="H227" s="64"/>
      <c r="I227" s="151">
        <v>2200.66</v>
      </c>
      <c r="J227" s="64" t="s">
        <v>202</v>
      </c>
      <c r="K227" s="64" t="s">
        <v>879</v>
      </c>
      <c r="L227" s="65"/>
    </row>
    <row r="228" spans="1:12" s="72" customFormat="1" x14ac:dyDescent="0.2">
      <c r="A228" s="69"/>
      <c r="B228" s="69" t="s">
        <v>2276</v>
      </c>
      <c r="C228" s="64" t="s">
        <v>206</v>
      </c>
      <c r="D228" s="65" t="s">
        <v>161</v>
      </c>
      <c r="E228" s="66" t="s">
        <v>172</v>
      </c>
      <c r="F228" s="66" t="s">
        <v>1979</v>
      </c>
      <c r="G228" s="65" t="s">
        <v>1992</v>
      </c>
      <c r="H228" s="64"/>
      <c r="I228" s="151">
        <v>2200.66</v>
      </c>
      <c r="J228" s="64" t="s">
        <v>202</v>
      </c>
      <c r="K228" s="64" t="s">
        <v>879</v>
      </c>
      <c r="L228" s="65"/>
    </row>
    <row r="229" spans="1:12" s="72" customFormat="1" x14ac:dyDescent="0.2">
      <c r="A229" s="69"/>
      <c r="B229" s="69" t="s">
        <v>2277</v>
      </c>
      <c r="C229" s="64" t="s">
        <v>206</v>
      </c>
      <c r="D229" s="65" t="s">
        <v>161</v>
      </c>
      <c r="E229" s="66" t="s">
        <v>172</v>
      </c>
      <c r="F229" s="66" t="s">
        <v>1979</v>
      </c>
      <c r="G229" s="65" t="s">
        <v>1993</v>
      </c>
      <c r="H229" s="64">
        <v>7.9000000000000001E-2</v>
      </c>
      <c r="I229" s="151">
        <v>2200.9695999999999</v>
      </c>
      <c r="J229" s="64" t="s">
        <v>202</v>
      </c>
      <c r="K229" s="64" t="s">
        <v>879</v>
      </c>
      <c r="L229" s="65"/>
    </row>
    <row r="230" spans="1:12" s="72" customFormat="1" x14ac:dyDescent="0.2">
      <c r="A230" s="69"/>
      <c r="B230" s="69" t="s">
        <v>2278</v>
      </c>
      <c r="C230" s="64" t="s">
        <v>206</v>
      </c>
      <c r="D230" s="65" t="s">
        <v>161</v>
      </c>
      <c r="E230" s="66" t="s">
        <v>172</v>
      </c>
      <c r="F230" s="66" t="s">
        <v>1979</v>
      </c>
      <c r="G230" s="65" t="s">
        <v>1994</v>
      </c>
      <c r="H230" s="64"/>
      <c r="I230" s="151">
        <v>2200.9695999999999</v>
      </c>
      <c r="J230" s="64" t="s">
        <v>202</v>
      </c>
      <c r="K230" s="64" t="s">
        <v>879</v>
      </c>
      <c r="L230" s="65"/>
    </row>
    <row r="231" spans="1:12" s="72" customFormat="1" x14ac:dyDescent="0.2">
      <c r="A231" s="69"/>
      <c r="B231" s="69" t="s">
        <v>2279</v>
      </c>
      <c r="C231" s="64" t="s">
        <v>206</v>
      </c>
      <c r="D231" s="65" t="s">
        <v>161</v>
      </c>
      <c r="E231" s="66" t="s">
        <v>172</v>
      </c>
      <c r="F231" s="66" t="s">
        <v>1979</v>
      </c>
      <c r="G231" s="65" t="s">
        <v>1995</v>
      </c>
      <c r="H231" s="64"/>
      <c r="I231" s="151">
        <v>2200.66</v>
      </c>
      <c r="J231" s="64" t="s">
        <v>202</v>
      </c>
      <c r="K231" s="64" t="s">
        <v>879</v>
      </c>
      <c r="L231" s="65"/>
    </row>
    <row r="232" spans="1:12" s="72" customFormat="1" x14ac:dyDescent="0.2">
      <c r="A232" s="69"/>
      <c r="B232" s="69" t="s">
        <v>2280</v>
      </c>
      <c r="C232" s="64" t="s">
        <v>206</v>
      </c>
      <c r="D232" s="65" t="s">
        <v>161</v>
      </c>
      <c r="E232" s="66" t="s">
        <v>172</v>
      </c>
      <c r="F232" s="66" t="s">
        <v>1979</v>
      </c>
      <c r="G232" s="65" t="s">
        <v>1996</v>
      </c>
      <c r="H232" s="64"/>
      <c r="I232" s="151">
        <v>2200.66</v>
      </c>
      <c r="J232" s="64" t="s">
        <v>202</v>
      </c>
      <c r="K232" s="64" t="s">
        <v>879</v>
      </c>
      <c r="L232" s="65"/>
    </row>
    <row r="233" spans="1:12" s="72" customFormat="1" x14ac:dyDescent="0.2">
      <c r="A233" s="69"/>
      <c r="B233" s="63" t="s">
        <v>239</v>
      </c>
      <c r="C233" s="64" t="s">
        <v>206</v>
      </c>
      <c r="D233" s="65" t="s">
        <v>161</v>
      </c>
      <c r="E233" s="65" t="s">
        <v>184</v>
      </c>
      <c r="F233" s="65" t="s">
        <v>185</v>
      </c>
      <c r="G233" s="65" t="s">
        <v>174</v>
      </c>
      <c r="H233" s="68">
        <v>0.11600000000000001</v>
      </c>
      <c r="I233" s="68">
        <v>1440</v>
      </c>
      <c r="J233" s="64" t="s">
        <v>202</v>
      </c>
      <c r="K233" s="64" t="s">
        <v>162</v>
      </c>
      <c r="L233" s="65"/>
    </row>
    <row r="234" spans="1:12" s="72" customFormat="1" x14ac:dyDescent="0.2">
      <c r="A234" s="63"/>
      <c r="B234" s="63" t="s">
        <v>240</v>
      </c>
      <c r="C234" s="64" t="s">
        <v>206</v>
      </c>
      <c r="D234" s="65" t="s">
        <v>161</v>
      </c>
      <c r="E234" s="65" t="s">
        <v>197</v>
      </c>
      <c r="F234" s="65" t="s">
        <v>198</v>
      </c>
      <c r="G234" s="65" t="s">
        <v>174</v>
      </c>
      <c r="H234" s="64">
        <v>0.112</v>
      </c>
      <c r="I234" s="64">
        <v>1380</v>
      </c>
      <c r="J234" s="64" t="s">
        <v>202</v>
      </c>
      <c r="K234" s="64" t="s">
        <v>162</v>
      </c>
      <c r="L234" s="65"/>
    </row>
    <row r="235" spans="1:12" s="72" customFormat="1" x14ac:dyDescent="0.2">
      <c r="A235" s="63"/>
      <c r="B235" s="63" t="s">
        <v>241</v>
      </c>
      <c r="C235" s="64" t="s">
        <v>206</v>
      </c>
      <c r="D235" s="65" t="s">
        <v>161</v>
      </c>
      <c r="E235" s="65" t="s">
        <v>197</v>
      </c>
      <c r="F235" s="65" t="s">
        <v>198</v>
      </c>
      <c r="G235" s="65" t="s">
        <v>178</v>
      </c>
      <c r="H235" s="64">
        <v>0.13700000000000001</v>
      </c>
      <c r="I235" s="64">
        <v>1400</v>
      </c>
      <c r="J235" s="64" t="s">
        <v>202</v>
      </c>
      <c r="K235" s="64" t="s">
        <v>162</v>
      </c>
      <c r="L235" s="65"/>
    </row>
    <row r="236" spans="1:12" s="72" customFormat="1" x14ac:dyDescent="0.2">
      <c r="A236" s="63"/>
      <c r="B236" s="63" t="s">
        <v>242</v>
      </c>
      <c r="C236" s="64" t="s">
        <v>206</v>
      </c>
      <c r="D236" s="65" t="s">
        <v>161</v>
      </c>
      <c r="E236" s="65" t="s">
        <v>186</v>
      </c>
      <c r="F236" s="65" t="s">
        <v>187</v>
      </c>
      <c r="G236" s="65" t="s">
        <v>2017</v>
      </c>
      <c r="H236" s="68">
        <v>0.105</v>
      </c>
      <c r="I236" s="68">
        <v>1440</v>
      </c>
      <c r="J236" s="64" t="s">
        <v>202</v>
      </c>
      <c r="K236" s="64" t="s">
        <v>2067</v>
      </c>
      <c r="L236" s="65"/>
    </row>
    <row r="237" spans="1:12" s="72" customFormat="1" x14ac:dyDescent="0.2">
      <c r="A237" s="63"/>
      <c r="B237" s="63" t="s">
        <v>243</v>
      </c>
      <c r="C237" s="64" t="s">
        <v>206</v>
      </c>
      <c r="D237" s="65" t="s">
        <v>161</v>
      </c>
      <c r="E237" s="65" t="s">
        <v>186</v>
      </c>
      <c r="F237" s="65" t="s">
        <v>187</v>
      </c>
      <c r="G237" s="65" t="s">
        <v>2018</v>
      </c>
      <c r="H237" s="64">
        <v>0.13700000000000001</v>
      </c>
      <c r="I237" s="64">
        <v>1500</v>
      </c>
      <c r="J237" s="64" t="s">
        <v>202</v>
      </c>
      <c r="K237" s="64" t="s">
        <v>2067</v>
      </c>
      <c r="L237" s="65"/>
    </row>
    <row r="238" spans="1:12" s="72" customFormat="1" x14ac:dyDescent="0.2">
      <c r="A238" s="73"/>
      <c r="B238" s="63" t="s">
        <v>244</v>
      </c>
      <c r="C238" s="64" t="s">
        <v>206</v>
      </c>
      <c r="D238" s="65" t="s">
        <v>161</v>
      </c>
      <c r="E238" s="65" t="s">
        <v>199</v>
      </c>
      <c r="F238" s="65" t="s">
        <v>200</v>
      </c>
      <c r="G238" s="65" t="s">
        <v>174</v>
      </c>
      <c r="H238" s="64">
        <v>9.8000000000000004E-2</v>
      </c>
      <c r="I238" s="64">
        <v>1430</v>
      </c>
      <c r="J238" s="64" t="s">
        <v>202</v>
      </c>
      <c r="K238" s="64" t="s">
        <v>878</v>
      </c>
      <c r="L238" s="65"/>
    </row>
    <row r="239" spans="1:12" s="72" customFormat="1" x14ac:dyDescent="0.2">
      <c r="A239" s="73"/>
      <c r="B239" s="63" t="s">
        <v>245</v>
      </c>
      <c r="C239" s="64" t="s">
        <v>206</v>
      </c>
      <c r="D239" s="65" t="s">
        <v>161</v>
      </c>
      <c r="E239" s="65" t="s">
        <v>199</v>
      </c>
      <c r="F239" s="65" t="s">
        <v>200</v>
      </c>
      <c r="G239" s="65" t="s">
        <v>178</v>
      </c>
      <c r="H239" s="64">
        <v>0.112</v>
      </c>
      <c r="I239" s="64">
        <v>1340</v>
      </c>
      <c r="J239" s="64" t="s">
        <v>202</v>
      </c>
      <c r="K239" s="64" t="s">
        <v>878</v>
      </c>
      <c r="L239" s="65"/>
    </row>
    <row r="240" spans="1:12" s="72" customFormat="1" x14ac:dyDescent="0.2">
      <c r="A240" s="73"/>
      <c r="B240" s="63" t="s">
        <v>650</v>
      </c>
      <c r="C240" s="64" t="s">
        <v>206</v>
      </c>
      <c r="D240" s="65" t="s">
        <v>161</v>
      </c>
      <c r="E240" s="65" t="s">
        <v>201</v>
      </c>
      <c r="F240" s="65" t="s">
        <v>2068</v>
      </c>
      <c r="G240" s="65" t="s">
        <v>1999</v>
      </c>
      <c r="H240" s="64">
        <v>0.122</v>
      </c>
      <c r="I240" s="64">
        <v>1550</v>
      </c>
      <c r="J240" s="64" t="s">
        <v>465</v>
      </c>
      <c r="K240" s="64" t="s">
        <v>876</v>
      </c>
      <c r="L240" s="65"/>
    </row>
    <row r="241" spans="1:12" s="72" customFormat="1" x14ac:dyDescent="0.2">
      <c r="A241" s="63"/>
      <c r="B241" s="63" t="s">
        <v>651</v>
      </c>
      <c r="C241" s="64" t="s">
        <v>206</v>
      </c>
      <c r="D241" s="65" t="s">
        <v>161</v>
      </c>
      <c r="E241" s="65" t="s">
        <v>201</v>
      </c>
      <c r="F241" s="65" t="s">
        <v>2068</v>
      </c>
      <c r="G241" s="65" t="s">
        <v>1998</v>
      </c>
      <c r="H241" s="64">
        <v>0.128</v>
      </c>
      <c r="I241" s="64">
        <v>1380</v>
      </c>
      <c r="J241" s="64" t="s">
        <v>465</v>
      </c>
      <c r="K241" s="64" t="s">
        <v>876</v>
      </c>
      <c r="L241" s="65"/>
    </row>
    <row r="242" spans="1:12" s="72" customFormat="1" x14ac:dyDescent="0.2">
      <c r="A242" s="63"/>
      <c r="B242" s="63" t="s">
        <v>2281</v>
      </c>
      <c r="C242" s="64" t="s">
        <v>206</v>
      </c>
      <c r="D242" s="65" t="s">
        <v>161</v>
      </c>
      <c r="E242" s="65" t="s">
        <v>201</v>
      </c>
      <c r="F242" s="65" t="s">
        <v>2068</v>
      </c>
      <c r="G242" s="65" t="s">
        <v>2069</v>
      </c>
      <c r="H242" s="64"/>
      <c r="I242" s="64">
        <v>2200</v>
      </c>
      <c r="J242" s="64" t="s">
        <v>465</v>
      </c>
      <c r="K242" s="64" t="s">
        <v>876</v>
      </c>
      <c r="L242" s="65"/>
    </row>
    <row r="243" spans="1:12" s="72" customFormat="1" x14ac:dyDescent="0.2">
      <c r="A243" s="63"/>
      <c r="B243" s="63" t="s">
        <v>2282</v>
      </c>
      <c r="C243" s="64" t="s">
        <v>206</v>
      </c>
      <c r="D243" s="65" t="s">
        <v>161</v>
      </c>
      <c r="E243" s="65" t="s">
        <v>201</v>
      </c>
      <c r="F243" s="65" t="s">
        <v>2068</v>
      </c>
      <c r="G243" s="65" t="s">
        <v>2070</v>
      </c>
      <c r="H243" s="64"/>
      <c r="I243" s="64">
        <v>2200</v>
      </c>
      <c r="J243" s="64" t="s">
        <v>465</v>
      </c>
      <c r="K243" s="64" t="s">
        <v>876</v>
      </c>
      <c r="L243" s="65"/>
    </row>
    <row r="244" spans="1:12" s="72" customFormat="1" x14ac:dyDescent="0.2">
      <c r="A244" s="63"/>
      <c r="B244" s="63" t="s">
        <v>2283</v>
      </c>
      <c r="C244" s="64" t="s">
        <v>206</v>
      </c>
      <c r="D244" s="65" t="s">
        <v>161</v>
      </c>
      <c r="E244" s="65" t="s">
        <v>201</v>
      </c>
      <c r="F244" s="65" t="s">
        <v>2068</v>
      </c>
      <c r="G244" s="65" t="s">
        <v>2071</v>
      </c>
      <c r="H244" s="64"/>
      <c r="I244" s="64">
        <v>2200</v>
      </c>
      <c r="J244" s="64" t="s">
        <v>465</v>
      </c>
      <c r="K244" s="64" t="s">
        <v>876</v>
      </c>
      <c r="L244" s="65"/>
    </row>
    <row r="245" spans="1:12" s="72" customFormat="1" x14ac:dyDescent="0.2">
      <c r="A245" s="63"/>
      <c r="B245" s="63" t="s">
        <v>246</v>
      </c>
      <c r="C245" s="64" t="s">
        <v>206</v>
      </c>
      <c r="D245" s="65" t="s">
        <v>161</v>
      </c>
      <c r="E245" s="65" t="s">
        <v>2072</v>
      </c>
      <c r="F245" s="65" t="s">
        <v>189</v>
      </c>
      <c r="G245" s="65" t="s">
        <v>2028</v>
      </c>
      <c r="H245" s="64">
        <v>0.09</v>
      </c>
      <c r="I245" s="151">
        <v>1470</v>
      </c>
      <c r="J245" s="64" t="s">
        <v>202</v>
      </c>
      <c r="K245" s="64" t="s">
        <v>877</v>
      </c>
      <c r="L245" s="65"/>
    </row>
    <row r="246" spans="1:12" s="72" customFormat="1" x14ac:dyDescent="0.2">
      <c r="A246" s="63"/>
      <c r="B246" s="63" t="s">
        <v>2284</v>
      </c>
      <c r="C246" s="64" t="s">
        <v>206</v>
      </c>
      <c r="D246" s="65" t="s">
        <v>161</v>
      </c>
      <c r="E246" s="65" t="s">
        <v>2072</v>
      </c>
      <c r="F246" s="65" t="s">
        <v>189</v>
      </c>
      <c r="G246" s="65" t="s">
        <v>2020</v>
      </c>
      <c r="H246" s="64">
        <v>0.11</v>
      </c>
      <c r="I246" s="151">
        <v>2200.4004</v>
      </c>
      <c r="J246" s="64" t="s">
        <v>202</v>
      </c>
      <c r="K246" s="64" t="s">
        <v>877</v>
      </c>
      <c r="L246" s="65"/>
    </row>
    <row r="247" spans="1:12" s="72" customFormat="1" x14ac:dyDescent="0.2">
      <c r="A247" s="63"/>
      <c r="B247" s="63" t="s">
        <v>2285</v>
      </c>
      <c r="C247" s="64" t="s">
        <v>206</v>
      </c>
      <c r="D247" s="65" t="s">
        <v>161</v>
      </c>
      <c r="E247" s="65" t="s">
        <v>2072</v>
      </c>
      <c r="F247" s="65" t="s">
        <v>189</v>
      </c>
      <c r="G247" s="65" t="s">
        <v>2021</v>
      </c>
      <c r="H247" s="64">
        <v>0.14000000000000001</v>
      </c>
      <c r="I247" s="151">
        <v>2200.4004</v>
      </c>
      <c r="J247" s="64" t="s">
        <v>202</v>
      </c>
      <c r="K247" s="64" t="s">
        <v>877</v>
      </c>
      <c r="L247" s="65"/>
    </row>
    <row r="248" spans="1:12" s="72" customFormat="1" x14ac:dyDescent="0.2">
      <c r="A248" s="63"/>
      <c r="B248" s="63" t="s">
        <v>2286</v>
      </c>
      <c r="C248" s="64" t="s">
        <v>206</v>
      </c>
      <c r="D248" s="65" t="s">
        <v>161</v>
      </c>
      <c r="E248" s="65" t="s">
        <v>2072</v>
      </c>
      <c r="F248" s="65" t="s">
        <v>189</v>
      </c>
      <c r="G248" s="65" t="s">
        <v>2022</v>
      </c>
      <c r="H248" s="64">
        <v>7.0000000000000007E-2</v>
      </c>
      <c r="I248" s="151">
        <v>2200.4004</v>
      </c>
      <c r="J248" s="64" t="s">
        <v>202</v>
      </c>
      <c r="K248" s="64" t="s">
        <v>877</v>
      </c>
      <c r="L248" s="65"/>
    </row>
    <row r="249" spans="1:12" s="72" customFormat="1" x14ac:dyDescent="0.2">
      <c r="A249" s="63"/>
      <c r="B249" s="63" t="s">
        <v>2287</v>
      </c>
      <c r="C249" s="64" t="s">
        <v>206</v>
      </c>
      <c r="D249" s="65" t="s">
        <v>161</v>
      </c>
      <c r="E249" s="65" t="s">
        <v>2072</v>
      </c>
      <c r="F249" s="65" t="s">
        <v>189</v>
      </c>
      <c r="G249" s="65" t="s">
        <v>2051</v>
      </c>
      <c r="H249" s="64">
        <v>0.06</v>
      </c>
      <c r="I249" s="151">
        <v>2200.4004</v>
      </c>
      <c r="J249" s="64" t="s">
        <v>202</v>
      </c>
      <c r="K249" s="64" t="s">
        <v>877</v>
      </c>
      <c r="L249" s="65"/>
    </row>
    <row r="250" spans="1:12" s="72" customFormat="1" x14ac:dyDescent="0.2">
      <c r="A250" s="63"/>
      <c r="B250" s="63" t="s">
        <v>2288</v>
      </c>
      <c r="C250" s="64" t="s">
        <v>206</v>
      </c>
      <c r="D250" s="65" t="s">
        <v>161</v>
      </c>
      <c r="E250" s="65" t="s">
        <v>2072</v>
      </c>
      <c r="F250" s="65" t="s">
        <v>189</v>
      </c>
      <c r="G250" s="65" t="s">
        <v>2029</v>
      </c>
      <c r="H250" s="64"/>
      <c r="I250" s="151">
        <v>2200</v>
      </c>
      <c r="J250" s="64" t="s">
        <v>202</v>
      </c>
      <c r="K250" s="64" t="s">
        <v>877</v>
      </c>
      <c r="L250" s="65"/>
    </row>
    <row r="251" spans="1:12" s="72" customFormat="1" x14ac:dyDescent="0.2">
      <c r="A251" s="63"/>
      <c r="B251" s="63" t="s">
        <v>2289</v>
      </c>
      <c r="C251" s="64" t="s">
        <v>206</v>
      </c>
      <c r="D251" s="65" t="s">
        <v>161</v>
      </c>
      <c r="E251" s="65" t="s">
        <v>2072</v>
      </c>
      <c r="F251" s="65" t="s">
        <v>189</v>
      </c>
      <c r="G251" s="65" t="s">
        <v>2030</v>
      </c>
      <c r="H251" s="64"/>
      <c r="I251" s="151">
        <v>2200</v>
      </c>
      <c r="J251" s="64" t="s">
        <v>202</v>
      </c>
      <c r="K251" s="64" t="s">
        <v>877</v>
      </c>
      <c r="L251" s="65"/>
    </row>
    <row r="252" spans="1:12" s="72" customFormat="1" x14ac:dyDescent="0.2">
      <c r="A252" s="63"/>
      <c r="B252" s="69" t="s">
        <v>780</v>
      </c>
      <c r="C252" s="68" t="s">
        <v>206</v>
      </c>
      <c r="D252" s="66" t="s">
        <v>161</v>
      </c>
      <c r="E252" s="66" t="s">
        <v>781</v>
      </c>
      <c r="F252" s="66" t="s">
        <v>2023</v>
      </c>
      <c r="G252" s="65" t="s">
        <v>2024</v>
      </c>
      <c r="H252" s="64">
        <v>0.106</v>
      </c>
      <c r="I252" s="64">
        <v>2062</v>
      </c>
      <c r="J252" s="64" t="s">
        <v>202</v>
      </c>
      <c r="K252" s="64" t="s">
        <v>882</v>
      </c>
      <c r="L252" s="65"/>
    </row>
    <row r="253" spans="1:12" s="72" customFormat="1" x14ac:dyDescent="0.2">
      <c r="A253" s="63"/>
      <c r="B253" s="69" t="s">
        <v>782</v>
      </c>
      <c r="C253" s="68" t="s">
        <v>206</v>
      </c>
      <c r="D253" s="66" t="s">
        <v>161</v>
      </c>
      <c r="E253" s="66" t="s">
        <v>781</v>
      </c>
      <c r="F253" s="66" t="s">
        <v>2023</v>
      </c>
      <c r="G253" s="65" t="s">
        <v>2025</v>
      </c>
      <c r="H253" s="64">
        <v>7.8E-2</v>
      </c>
      <c r="I253" s="64">
        <v>1200</v>
      </c>
      <c r="J253" s="64" t="s">
        <v>202</v>
      </c>
      <c r="K253" s="64" t="s">
        <v>882</v>
      </c>
      <c r="L253" s="65"/>
    </row>
    <row r="254" spans="1:12" s="72" customFormat="1" x14ac:dyDescent="0.2">
      <c r="A254" s="63"/>
      <c r="B254" s="69" t="s">
        <v>783</v>
      </c>
      <c r="C254" s="68" t="s">
        <v>206</v>
      </c>
      <c r="D254" s="66" t="s">
        <v>161</v>
      </c>
      <c r="E254" s="66" t="s">
        <v>781</v>
      </c>
      <c r="F254" s="66" t="s">
        <v>2023</v>
      </c>
      <c r="G254" s="65" t="s">
        <v>2026</v>
      </c>
      <c r="H254" s="64">
        <v>6.4000000000000001E-2</v>
      </c>
      <c r="I254" s="64">
        <v>1000</v>
      </c>
      <c r="J254" s="64" t="s">
        <v>202</v>
      </c>
      <c r="K254" s="64" t="s">
        <v>882</v>
      </c>
      <c r="L254" s="65"/>
    </row>
    <row r="255" spans="1:12" s="72" customFormat="1" x14ac:dyDescent="0.2">
      <c r="A255" s="63"/>
      <c r="B255" s="69" t="s">
        <v>1018</v>
      </c>
      <c r="C255" s="68" t="s">
        <v>206</v>
      </c>
      <c r="D255" s="66" t="s">
        <v>161</v>
      </c>
      <c r="E255" s="66" t="s">
        <v>781</v>
      </c>
      <c r="F255" s="66" t="s">
        <v>2023</v>
      </c>
      <c r="G255" s="65" t="s">
        <v>2027</v>
      </c>
      <c r="H255" s="64">
        <v>0.13300000000000001</v>
      </c>
      <c r="I255" s="64">
        <v>1300</v>
      </c>
      <c r="J255" s="64" t="s">
        <v>202</v>
      </c>
      <c r="K255" s="64" t="s">
        <v>882</v>
      </c>
      <c r="L255" s="65"/>
    </row>
    <row r="256" spans="1:12" s="72" customFormat="1" x14ac:dyDescent="0.2">
      <c r="A256" s="63"/>
      <c r="B256" s="69" t="s">
        <v>1187</v>
      </c>
      <c r="C256" s="68" t="s">
        <v>206</v>
      </c>
      <c r="D256" s="66" t="s">
        <v>161</v>
      </c>
      <c r="E256" s="66" t="s">
        <v>781</v>
      </c>
      <c r="F256" s="66" t="s">
        <v>2023</v>
      </c>
      <c r="G256" s="65" t="s">
        <v>2020</v>
      </c>
      <c r="H256" s="64">
        <v>9.7000000000000003E-2</v>
      </c>
      <c r="I256" s="64">
        <v>2200</v>
      </c>
      <c r="J256" s="64" t="s">
        <v>202</v>
      </c>
      <c r="K256" s="64" t="s">
        <v>882</v>
      </c>
      <c r="L256" s="65"/>
    </row>
    <row r="257" spans="1:12" s="72" customFormat="1" x14ac:dyDescent="0.2">
      <c r="A257" s="63"/>
      <c r="B257" s="63" t="s">
        <v>784</v>
      </c>
      <c r="C257" s="64" t="s">
        <v>206</v>
      </c>
      <c r="D257" s="65" t="s">
        <v>161</v>
      </c>
      <c r="E257" s="65" t="s">
        <v>785</v>
      </c>
      <c r="F257" s="65" t="s">
        <v>180</v>
      </c>
      <c r="G257" s="65" t="s">
        <v>2017</v>
      </c>
      <c r="H257" s="64">
        <v>0.106</v>
      </c>
      <c r="I257" s="64">
        <v>2200</v>
      </c>
      <c r="J257" s="64" t="s">
        <v>202</v>
      </c>
      <c r="K257" s="64" t="s">
        <v>883</v>
      </c>
      <c r="L257" s="65"/>
    </row>
    <row r="258" spans="1:12" s="72" customFormat="1" x14ac:dyDescent="0.2">
      <c r="A258" s="63"/>
      <c r="B258" s="63" t="s">
        <v>2290</v>
      </c>
      <c r="C258" s="64" t="s">
        <v>206</v>
      </c>
      <c r="D258" s="65" t="s">
        <v>161</v>
      </c>
      <c r="E258" s="65" t="s">
        <v>785</v>
      </c>
      <c r="F258" s="65" t="s">
        <v>180</v>
      </c>
      <c r="G258" s="65" t="s">
        <v>2020</v>
      </c>
      <c r="H258" s="64">
        <v>0.129</v>
      </c>
      <c r="I258" s="64">
        <v>2200</v>
      </c>
      <c r="J258" s="64" t="s">
        <v>202</v>
      </c>
      <c r="K258" s="64" t="s">
        <v>883</v>
      </c>
      <c r="L258" s="65"/>
    </row>
    <row r="259" spans="1:12" s="72" customFormat="1" x14ac:dyDescent="0.2">
      <c r="A259" s="63"/>
      <c r="B259" s="63" t="s">
        <v>2291</v>
      </c>
      <c r="C259" s="64" t="s">
        <v>206</v>
      </c>
      <c r="D259" s="65" t="s">
        <v>161</v>
      </c>
      <c r="E259" s="65" t="s">
        <v>785</v>
      </c>
      <c r="F259" s="65" t="s">
        <v>180</v>
      </c>
      <c r="G259" s="65" t="s">
        <v>2022</v>
      </c>
      <c r="H259" s="64">
        <v>6.8000000000000005E-2</v>
      </c>
      <c r="I259" s="64">
        <v>2200</v>
      </c>
      <c r="J259" s="64" t="s">
        <v>202</v>
      </c>
      <c r="K259" s="64" t="s">
        <v>883</v>
      </c>
      <c r="L259" s="65"/>
    </row>
    <row r="260" spans="1:12" s="72" customFormat="1" x14ac:dyDescent="0.2">
      <c r="A260" s="63"/>
      <c r="B260" s="63" t="s">
        <v>2292</v>
      </c>
      <c r="C260" s="64" t="s">
        <v>206</v>
      </c>
      <c r="D260" s="65" t="s">
        <v>161</v>
      </c>
      <c r="E260" s="65" t="s">
        <v>785</v>
      </c>
      <c r="F260" s="65" t="s">
        <v>180</v>
      </c>
      <c r="G260" s="65" t="s">
        <v>2021</v>
      </c>
      <c r="H260" s="64">
        <v>0.152</v>
      </c>
      <c r="I260" s="64">
        <v>2200</v>
      </c>
      <c r="J260" s="64" t="s">
        <v>202</v>
      </c>
      <c r="K260" s="64" t="s">
        <v>883</v>
      </c>
      <c r="L260" s="65"/>
    </row>
    <row r="261" spans="1:12" s="72" customFormat="1" x14ac:dyDescent="0.2">
      <c r="A261" s="99"/>
      <c r="B261" s="99" t="s">
        <v>1188</v>
      </c>
      <c r="C261" s="68" t="s">
        <v>206</v>
      </c>
      <c r="D261" s="66" t="s">
        <v>161</v>
      </c>
      <c r="E261" s="66" t="s">
        <v>1189</v>
      </c>
      <c r="F261" s="66" t="s">
        <v>1190</v>
      </c>
      <c r="G261" s="65" t="s">
        <v>2013</v>
      </c>
      <c r="H261" s="99"/>
      <c r="I261" s="64">
        <v>2200</v>
      </c>
      <c r="J261" s="64" t="s">
        <v>202</v>
      </c>
      <c r="K261" s="99" t="s">
        <v>1191</v>
      </c>
      <c r="L261" s="99"/>
    </row>
    <row r="262" spans="1:12" s="72" customFormat="1" x14ac:dyDescent="0.2">
      <c r="A262" s="99"/>
      <c r="B262" s="99" t="s">
        <v>1192</v>
      </c>
      <c r="C262" s="68" t="s">
        <v>206</v>
      </c>
      <c r="D262" s="66" t="s">
        <v>161</v>
      </c>
      <c r="E262" s="66" t="s">
        <v>1189</v>
      </c>
      <c r="F262" s="66" t="s">
        <v>1190</v>
      </c>
      <c r="G262" s="65" t="s">
        <v>2014</v>
      </c>
      <c r="H262" s="99"/>
      <c r="I262" s="64">
        <v>2200</v>
      </c>
      <c r="J262" s="64" t="s">
        <v>202</v>
      </c>
      <c r="K262" s="99" t="s">
        <v>1191</v>
      </c>
      <c r="L262" s="99"/>
    </row>
    <row r="263" spans="1:12" s="72" customFormat="1" x14ac:dyDescent="0.2">
      <c r="A263" s="99"/>
      <c r="B263" s="99" t="s">
        <v>1193</v>
      </c>
      <c r="C263" s="68" t="s">
        <v>206</v>
      </c>
      <c r="D263" s="66" t="s">
        <v>161</v>
      </c>
      <c r="E263" s="66" t="s">
        <v>1189</v>
      </c>
      <c r="F263" s="66" t="s">
        <v>1190</v>
      </c>
      <c r="G263" s="65" t="s">
        <v>2015</v>
      </c>
      <c r="H263" s="99"/>
      <c r="I263" s="64">
        <v>2200</v>
      </c>
      <c r="J263" s="64" t="s">
        <v>202</v>
      </c>
      <c r="K263" s="99" t="s">
        <v>1191</v>
      </c>
      <c r="L263" s="99"/>
    </row>
    <row r="264" spans="1:12" s="72" customFormat="1" x14ac:dyDescent="0.2">
      <c r="A264" s="99"/>
      <c r="B264" s="99" t="s">
        <v>2041</v>
      </c>
      <c r="C264" s="68" t="s">
        <v>206</v>
      </c>
      <c r="D264" s="66" t="s">
        <v>161</v>
      </c>
      <c r="E264" s="66" t="s">
        <v>2040</v>
      </c>
      <c r="F264" s="66" t="s">
        <v>2042</v>
      </c>
      <c r="G264" s="65" t="s">
        <v>2017</v>
      </c>
      <c r="H264" s="113">
        <v>0.107</v>
      </c>
      <c r="I264" s="64">
        <v>1370</v>
      </c>
      <c r="J264" s="64" t="s">
        <v>202</v>
      </c>
      <c r="K264" s="99" t="s">
        <v>2044</v>
      </c>
      <c r="L264" s="99"/>
    </row>
    <row r="265" spans="1:12" s="72" customFormat="1" x14ac:dyDescent="0.2">
      <c r="A265" s="99"/>
      <c r="B265" s="99" t="s">
        <v>2293</v>
      </c>
      <c r="C265" s="68" t="s">
        <v>206</v>
      </c>
      <c r="D265" s="66" t="s">
        <v>161</v>
      </c>
      <c r="E265" s="66" t="s">
        <v>2040</v>
      </c>
      <c r="F265" s="66" t="s">
        <v>2042</v>
      </c>
      <c r="G265" s="65" t="s">
        <v>2018</v>
      </c>
      <c r="H265" s="113">
        <v>0.13</v>
      </c>
      <c r="I265" s="64">
        <v>1420</v>
      </c>
      <c r="J265" s="64" t="s">
        <v>202</v>
      </c>
      <c r="K265" s="99" t="s">
        <v>2044</v>
      </c>
      <c r="L265" s="99"/>
    </row>
    <row r="266" spans="1:12" s="72" customFormat="1" x14ac:dyDescent="0.2">
      <c r="A266" s="99"/>
      <c r="B266" s="99" t="s">
        <v>2294</v>
      </c>
      <c r="C266" s="68" t="s">
        <v>206</v>
      </c>
      <c r="D266" s="66" t="s">
        <v>161</v>
      </c>
      <c r="E266" s="66" t="s">
        <v>2040</v>
      </c>
      <c r="F266" s="66" t="s">
        <v>2042</v>
      </c>
      <c r="G266" s="65" t="s">
        <v>2043</v>
      </c>
      <c r="H266" s="113">
        <v>7.3999999999999996E-2</v>
      </c>
      <c r="I266" s="64">
        <v>1040</v>
      </c>
      <c r="J266" s="64" t="s">
        <v>202</v>
      </c>
      <c r="K266" s="99" t="s">
        <v>2044</v>
      </c>
      <c r="L266" s="99"/>
    </row>
    <row r="267" spans="1:12" s="72" customFormat="1" x14ac:dyDescent="0.2">
      <c r="A267" s="99"/>
      <c r="B267" s="99" t="s">
        <v>2402</v>
      </c>
      <c r="C267" s="68" t="s">
        <v>206</v>
      </c>
      <c r="D267" s="66" t="s">
        <v>161</v>
      </c>
      <c r="E267" s="66" t="s">
        <v>2404</v>
      </c>
      <c r="F267" s="66" t="s">
        <v>2405</v>
      </c>
      <c r="G267" s="65" t="s">
        <v>2013</v>
      </c>
      <c r="H267" s="154">
        <v>0.1</v>
      </c>
      <c r="I267" s="150">
        <v>2100</v>
      </c>
      <c r="J267" s="64" t="s">
        <v>202</v>
      </c>
      <c r="K267" s="99" t="s">
        <v>2406</v>
      </c>
      <c r="L267" s="99"/>
    </row>
    <row r="268" spans="1:12" s="72" customFormat="1" x14ac:dyDescent="0.2">
      <c r="A268" s="99"/>
      <c r="B268" s="99" t="s">
        <v>2403</v>
      </c>
      <c r="C268" s="68" t="s">
        <v>206</v>
      </c>
      <c r="D268" s="66" t="s">
        <v>161</v>
      </c>
      <c r="E268" s="66" t="s">
        <v>2404</v>
      </c>
      <c r="F268" s="66" t="s">
        <v>2405</v>
      </c>
      <c r="G268" s="65" t="s">
        <v>2014</v>
      </c>
      <c r="H268" s="154">
        <v>0.121</v>
      </c>
      <c r="I268" s="150">
        <v>2100</v>
      </c>
      <c r="J268" s="64" t="s">
        <v>202</v>
      </c>
      <c r="K268" s="99" t="s">
        <v>2406</v>
      </c>
      <c r="L268" s="99"/>
    </row>
    <row r="269" spans="1:12" s="72" customFormat="1" x14ac:dyDescent="0.2">
      <c r="A269" s="63"/>
      <c r="B269" s="63" t="s">
        <v>1832</v>
      </c>
      <c r="C269" s="64" t="s">
        <v>473</v>
      </c>
      <c r="D269" s="66" t="s">
        <v>328</v>
      </c>
      <c r="E269" s="120" t="s">
        <v>1763</v>
      </c>
      <c r="F269" s="65" t="s">
        <v>141</v>
      </c>
      <c r="G269" s="65" t="s">
        <v>142</v>
      </c>
      <c r="H269" s="64">
        <v>0.04</v>
      </c>
      <c r="I269" s="64">
        <v>16</v>
      </c>
      <c r="J269" s="64" t="s">
        <v>134</v>
      </c>
      <c r="K269" s="64" t="s">
        <v>886</v>
      </c>
      <c r="L269" s="65"/>
    </row>
    <row r="270" spans="1:12" s="72" customFormat="1" x14ac:dyDescent="0.2">
      <c r="A270" s="73"/>
      <c r="B270" s="63" t="s">
        <v>1833</v>
      </c>
      <c r="C270" s="64" t="s">
        <v>473</v>
      </c>
      <c r="D270" s="66" t="s">
        <v>328</v>
      </c>
      <c r="E270" s="120" t="s">
        <v>1763</v>
      </c>
      <c r="F270" s="65" t="s">
        <v>145</v>
      </c>
      <c r="G270" s="65" t="s">
        <v>1837</v>
      </c>
      <c r="H270" s="64">
        <v>4.8099999999999997E-2</v>
      </c>
      <c r="I270" s="67">
        <v>10</v>
      </c>
      <c r="J270" s="64" t="s">
        <v>147</v>
      </c>
      <c r="K270" s="64" t="s">
        <v>887</v>
      </c>
      <c r="L270" s="65"/>
    </row>
    <row r="271" spans="1:12" s="72" customFormat="1" x14ac:dyDescent="0.2">
      <c r="A271" s="73"/>
      <c r="B271" s="63" t="s">
        <v>1834</v>
      </c>
      <c r="C271" s="64" t="s">
        <v>473</v>
      </c>
      <c r="D271" s="66" t="s">
        <v>328</v>
      </c>
      <c r="E271" s="120" t="s">
        <v>1763</v>
      </c>
      <c r="F271" s="65" t="s">
        <v>1838</v>
      </c>
      <c r="G271" s="65" t="s">
        <v>1839</v>
      </c>
      <c r="H271" s="64">
        <v>4.8099999999999997E-2</v>
      </c>
      <c r="I271" s="64">
        <v>48</v>
      </c>
      <c r="J271" s="64" t="s">
        <v>147</v>
      </c>
      <c r="K271" s="64" t="s">
        <v>887</v>
      </c>
      <c r="L271" s="65"/>
    </row>
    <row r="272" spans="1:12" s="72" customFormat="1" x14ac:dyDescent="0.2">
      <c r="A272" s="73"/>
      <c r="B272" s="63" t="s">
        <v>1835</v>
      </c>
      <c r="C272" s="64" t="s">
        <v>473</v>
      </c>
      <c r="D272" s="66" t="s">
        <v>328</v>
      </c>
      <c r="E272" s="120" t="s">
        <v>1763</v>
      </c>
      <c r="F272" s="65" t="s">
        <v>146</v>
      </c>
      <c r="G272" s="65" t="s">
        <v>152</v>
      </c>
      <c r="H272" s="64">
        <v>3.5700000000000003E-2</v>
      </c>
      <c r="I272" s="64">
        <v>12</v>
      </c>
      <c r="J272" s="64" t="s">
        <v>147</v>
      </c>
      <c r="K272" s="64" t="s">
        <v>887</v>
      </c>
      <c r="L272" s="65"/>
    </row>
    <row r="273" spans="1:12" s="72" customFormat="1" x14ac:dyDescent="0.2">
      <c r="A273" s="73"/>
      <c r="B273" s="63" t="s">
        <v>1836</v>
      </c>
      <c r="C273" s="64" t="s">
        <v>473</v>
      </c>
      <c r="D273" s="66" t="s">
        <v>328</v>
      </c>
      <c r="E273" s="120" t="s">
        <v>1763</v>
      </c>
      <c r="F273" s="65" t="s">
        <v>143</v>
      </c>
      <c r="G273" s="65" t="s">
        <v>1840</v>
      </c>
      <c r="H273" s="64">
        <v>3.4700000000000002E-2</v>
      </c>
      <c r="I273" s="64">
        <v>16</v>
      </c>
      <c r="J273" s="64" t="s">
        <v>147</v>
      </c>
      <c r="K273" s="64" t="s">
        <v>887</v>
      </c>
      <c r="L273" s="65"/>
    </row>
    <row r="274" spans="1:12" s="72" customFormat="1" x14ac:dyDescent="0.2">
      <c r="A274" s="73"/>
      <c r="B274" s="63" t="s">
        <v>314</v>
      </c>
      <c r="C274" s="64" t="s">
        <v>519</v>
      </c>
      <c r="D274" s="66" t="s">
        <v>1194</v>
      </c>
      <c r="E274" s="65" t="s">
        <v>133</v>
      </c>
      <c r="F274" s="65" t="s">
        <v>1841</v>
      </c>
      <c r="G274" s="65" t="s">
        <v>1842</v>
      </c>
      <c r="H274" s="64">
        <v>3.9E-2</v>
      </c>
      <c r="I274" s="64">
        <v>40</v>
      </c>
      <c r="J274" s="64" t="s">
        <v>134</v>
      </c>
      <c r="K274" s="64" t="s">
        <v>139</v>
      </c>
      <c r="L274" s="65"/>
    </row>
    <row r="275" spans="1:12" s="72" customFormat="1" x14ac:dyDescent="0.2">
      <c r="A275" s="73"/>
      <c r="B275" s="63" t="s">
        <v>520</v>
      </c>
      <c r="C275" s="64" t="s">
        <v>519</v>
      </c>
      <c r="D275" s="66" t="s">
        <v>1194</v>
      </c>
      <c r="E275" s="65" t="s">
        <v>133</v>
      </c>
      <c r="F275" s="65" t="s">
        <v>1844</v>
      </c>
      <c r="G275" s="65" t="s">
        <v>1843</v>
      </c>
      <c r="H275" s="64">
        <v>3.9E-2</v>
      </c>
      <c r="I275" s="64">
        <v>40</v>
      </c>
      <c r="J275" s="64" t="s">
        <v>134</v>
      </c>
      <c r="K275" s="64" t="s">
        <v>139</v>
      </c>
      <c r="L275" s="65"/>
    </row>
    <row r="276" spans="1:12" s="72" customFormat="1" x14ac:dyDescent="0.2">
      <c r="A276" s="73"/>
      <c r="B276" s="63" t="s">
        <v>786</v>
      </c>
      <c r="C276" s="64" t="s">
        <v>519</v>
      </c>
      <c r="D276" s="66" t="s">
        <v>1194</v>
      </c>
      <c r="E276" s="65" t="s">
        <v>133</v>
      </c>
      <c r="F276" s="65" t="s">
        <v>1845</v>
      </c>
      <c r="G276" s="65" t="s">
        <v>1846</v>
      </c>
      <c r="H276" s="64">
        <v>3.9E-2</v>
      </c>
      <c r="I276" s="64">
        <v>40</v>
      </c>
      <c r="J276" s="64" t="s">
        <v>134</v>
      </c>
      <c r="K276" s="64" t="s">
        <v>139</v>
      </c>
      <c r="L276" s="65"/>
    </row>
    <row r="277" spans="1:12" s="72" customFormat="1" x14ac:dyDescent="0.2">
      <c r="A277" s="73"/>
      <c r="B277" s="63" t="s">
        <v>789</v>
      </c>
      <c r="C277" s="64" t="s">
        <v>519</v>
      </c>
      <c r="D277" s="66" t="s">
        <v>1194</v>
      </c>
      <c r="E277" s="65" t="s">
        <v>133</v>
      </c>
      <c r="F277" s="65" t="s">
        <v>1847</v>
      </c>
      <c r="G277" s="65" t="s">
        <v>787</v>
      </c>
      <c r="H277" s="64">
        <v>4.5999999999999999E-2</v>
      </c>
      <c r="I277" s="64">
        <v>30</v>
      </c>
      <c r="J277" s="64" t="s">
        <v>158</v>
      </c>
      <c r="K277" s="64" t="s">
        <v>788</v>
      </c>
      <c r="L277" s="65"/>
    </row>
    <row r="278" spans="1:12" s="72" customFormat="1" x14ac:dyDescent="0.2">
      <c r="A278" s="73"/>
      <c r="B278" s="63" t="s">
        <v>790</v>
      </c>
      <c r="C278" s="64" t="s">
        <v>519</v>
      </c>
      <c r="D278" s="66" t="s">
        <v>1194</v>
      </c>
      <c r="E278" s="65" t="s">
        <v>133</v>
      </c>
      <c r="F278" s="65" t="s">
        <v>1847</v>
      </c>
      <c r="G278" s="65" t="s">
        <v>787</v>
      </c>
      <c r="H278" s="64">
        <v>4.2000000000000003E-2</v>
      </c>
      <c r="I278" s="64">
        <v>41</v>
      </c>
      <c r="J278" s="64" t="s">
        <v>158</v>
      </c>
      <c r="K278" s="64" t="s">
        <v>788</v>
      </c>
      <c r="L278" s="65"/>
    </row>
    <row r="279" spans="1:12" s="72" customFormat="1" x14ac:dyDescent="0.2">
      <c r="A279" s="73"/>
      <c r="B279" s="63" t="s">
        <v>791</v>
      </c>
      <c r="C279" s="64" t="s">
        <v>519</v>
      </c>
      <c r="D279" s="66" t="s">
        <v>1194</v>
      </c>
      <c r="E279" s="65" t="s">
        <v>133</v>
      </c>
      <c r="F279" s="65" t="s">
        <v>1847</v>
      </c>
      <c r="G279" s="65" t="s">
        <v>787</v>
      </c>
      <c r="H279" s="64">
        <v>3.7999999999999999E-2</v>
      </c>
      <c r="I279" s="64">
        <v>61</v>
      </c>
      <c r="J279" s="64" t="s">
        <v>158</v>
      </c>
      <c r="K279" s="64" t="s">
        <v>788</v>
      </c>
      <c r="L279" s="65"/>
    </row>
    <row r="280" spans="1:12" s="72" customFormat="1" x14ac:dyDescent="0.2">
      <c r="A280" s="73"/>
      <c r="B280" s="63" t="s">
        <v>792</v>
      </c>
      <c r="C280" s="64" t="s">
        <v>519</v>
      </c>
      <c r="D280" s="66" t="s">
        <v>1194</v>
      </c>
      <c r="E280" s="65" t="s">
        <v>133</v>
      </c>
      <c r="F280" s="65" t="s">
        <v>1847</v>
      </c>
      <c r="G280" s="65" t="s">
        <v>787</v>
      </c>
      <c r="H280" s="64">
        <v>3.9E-2</v>
      </c>
      <c r="I280" s="64">
        <v>121</v>
      </c>
      <c r="J280" s="64" t="s">
        <v>158</v>
      </c>
      <c r="K280" s="64" t="s">
        <v>788</v>
      </c>
      <c r="L280" s="65"/>
    </row>
    <row r="281" spans="1:12" s="72" customFormat="1" x14ac:dyDescent="0.2">
      <c r="A281" s="63"/>
      <c r="B281" s="63" t="s">
        <v>794</v>
      </c>
      <c r="C281" s="64" t="s">
        <v>519</v>
      </c>
      <c r="D281" s="66" t="s">
        <v>1194</v>
      </c>
      <c r="E281" s="65" t="s">
        <v>133</v>
      </c>
      <c r="F281" s="65" t="s">
        <v>1848</v>
      </c>
      <c r="G281" s="65" t="s">
        <v>793</v>
      </c>
      <c r="H281" s="64">
        <v>4.5999999999999999E-2</v>
      </c>
      <c r="I281" s="64">
        <v>30</v>
      </c>
      <c r="J281" s="64" t="s">
        <v>158</v>
      </c>
      <c r="K281" s="64" t="s">
        <v>788</v>
      </c>
      <c r="L281" s="65"/>
    </row>
    <row r="282" spans="1:12" s="72" customFormat="1" x14ac:dyDescent="0.2">
      <c r="A282" s="63"/>
      <c r="B282" s="63" t="s">
        <v>795</v>
      </c>
      <c r="C282" s="64" t="s">
        <v>519</v>
      </c>
      <c r="D282" s="66" t="s">
        <v>1194</v>
      </c>
      <c r="E282" s="65" t="s">
        <v>133</v>
      </c>
      <c r="F282" s="65" t="s">
        <v>1848</v>
      </c>
      <c r="G282" s="65" t="s">
        <v>793</v>
      </c>
      <c r="H282" s="64">
        <v>4.2000000000000003E-2</v>
      </c>
      <c r="I282" s="64">
        <v>41</v>
      </c>
      <c r="J282" s="64" t="s">
        <v>158</v>
      </c>
      <c r="K282" s="64" t="s">
        <v>788</v>
      </c>
      <c r="L282" s="65"/>
    </row>
    <row r="283" spans="1:12" s="72" customFormat="1" x14ac:dyDescent="0.2">
      <c r="A283" s="63"/>
      <c r="B283" s="63" t="s">
        <v>796</v>
      </c>
      <c r="C283" s="64" t="s">
        <v>519</v>
      </c>
      <c r="D283" s="66" t="s">
        <v>1194</v>
      </c>
      <c r="E283" s="65" t="s">
        <v>133</v>
      </c>
      <c r="F283" s="65" t="s">
        <v>1848</v>
      </c>
      <c r="G283" s="65" t="s">
        <v>793</v>
      </c>
      <c r="H283" s="64">
        <v>3.7999999999999999E-2</v>
      </c>
      <c r="I283" s="64">
        <v>61</v>
      </c>
      <c r="J283" s="64" t="s">
        <v>158</v>
      </c>
      <c r="K283" s="64" t="s">
        <v>788</v>
      </c>
      <c r="L283" s="65"/>
    </row>
    <row r="284" spans="1:12" s="72" customFormat="1" x14ac:dyDescent="0.2">
      <c r="A284" s="63"/>
      <c r="B284" s="63" t="s">
        <v>797</v>
      </c>
      <c r="C284" s="64" t="s">
        <v>519</v>
      </c>
      <c r="D284" s="66" t="s">
        <v>1194</v>
      </c>
      <c r="E284" s="65" t="s">
        <v>133</v>
      </c>
      <c r="F284" s="65" t="s">
        <v>1848</v>
      </c>
      <c r="G284" s="65" t="s">
        <v>793</v>
      </c>
      <c r="H284" s="64">
        <v>3.9E-2</v>
      </c>
      <c r="I284" s="64">
        <v>121</v>
      </c>
      <c r="J284" s="64" t="s">
        <v>158</v>
      </c>
      <c r="K284" s="64" t="s">
        <v>788</v>
      </c>
      <c r="L284" s="65"/>
    </row>
    <row r="285" spans="1:12" s="72" customFormat="1" x14ac:dyDescent="0.2">
      <c r="A285" s="63"/>
      <c r="B285" s="63" t="s">
        <v>798</v>
      </c>
      <c r="C285" s="64" t="s">
        <v>519</v>
      </c>
      <c r="D285" s="66" t="s">
        <v>1194</v>
      </c>
      <c r="E285" s="65" t="s">
        <v>133</v>
      </c>
      <c r="F285" s="65" t="s">
        <v>1849</v>
      </c>
      <c r="G285" s="65" t="s">
        <v>1850</v>
      </c>
      <c r="H285" s="64">
        <v>4.5999999999999999E-2</v>
      </c>
      <c r="I285" s="64">
        <v>30</v>
      </c>
      <c r="J285" s="64" t="s">
        <v>158</v>
      </c>
      <c r="K285" s="64" t="s">
        <v>788</v>
      </c>
      <c r="L285" s="65"/>
    </row>
    <row r="286" spans="1:12" s="72" customFormat="1" x14ac:dyDescent="0.2">
      <c r="A286" s="63"/>
      <c r="B286" s="63" t="s">
        <v>799</v>
      </c>
      <c r="C286" s="64" t="s">
        <v>519</v>
      </c>
      <c r="D286" s="66" t="s">
        <v>1194</v>
      </c>
      <c r="E286" s="65" t="s">
        <v>133</v>
      </c>
      <c r="F286" s="65" t="s">
        <v>1849</v>
      </c>
      <c r="G286" s="65" t="s">
        <v>1850</v>
      </c>
      <c r="H286" s="64">
        <v>4.2000000000000003E-2</v>
      </c>
      <c r="I286" s="64">
        <v>41</v>
      </c>
      <c r="J286" s="64" t="s">
        <v>158</v>
      </c>
      <c r="K286" s="64" t="s">
        <v>788</v>
      </c>
      <c r="L286" s="65"/>
    </row>
    <row r="287" spans="1:12" s="72" customFormat="1" x14ac:dyDescent="0.2">
      <c r="A287" s="63"/>
      <c r="B287" s="63" t="s">
        <v>800</v>
      </c>
      <c r="C287" s="64" t="s">
        <v>519</v>
      </c>
      <c r="D287" s="66" t="s">
        <v>1194</v>
      </c>
      <c r="E287" s="65" t="s">
        <v>133</v>
      </c>
      <c r="F287" s="65" t="s">
        <v>1849</v>
      </c>
      <c r="G287" s="65" t="s">
        <v>1850</v>
      </c>
      <c r="H287" s="64">
        <v>3.7999999999999999E-2</v>
      </c>
      <c r="I287" s="64">
        <v>61</v>
      </c>
      <c r="J287" s="64" t="s">
        <v>158</v>
      </c>
      <c r="K287" s="64" t="s">
        <v>788</v>
      </c>
      <c r="L287" s="65"/>
    </row>
    <row r="288" spans="1:12" s="72" customFormat="1" x14ac:dyDescent="0.2">
      <c r="A288" s="63"/>
      <c r="B288" s="63" t="s">
        <v>801</v>
      </c>
      <c r="C288" s="64" t="s">
        <v>519</v>
      </c>
      <c r="D288" s="66" t="s">
        <v>1194</v>
      </c>
      <c r="E288" s="65" t="s">
        <v>133</v>
      </c>
      <c r="F288" s="65" t="s">
        <v>1849</v>
      </c>
      <c r="G288" s="65" t="s">
        <v>1850</v>
      </c>
      <c r="H288" s="64">
        <v>3.9E-2</v>
      </c>
      <c r="I288" s="64">
        <v>121</v>
      </c>
      <c r="J288" s="64" t="s">
        <v>158</v>
      </c>
      <c r="K288" s="64" t="s">
        <v>788</v>
      </c>
      <c r="L288" s="65"/>
    </row>
    <row r="289" spans="1:12" s="72" customFormat="1" x14ac:dyDescent="0.2">
      <c r="A289" s="63"/>
      <c r="B289" s="63" t="s">
        <v>802</v>
      </c>
      <c r="C289" s="64" t="s">
        <v>519</v>
      </c>
      <c r="D289" s="66" t="s">
        <v>1194</v>
      </c>
      <c r="E289" s="65" t="s">
        <v>133</v>
      </c>
      <c r="F289" s="65" t="s">
        <v>1852</v>
      </c>
      <c r="G289" s="65" t="s">
        <v>1851</v>
      </c>
      <c r="H289" s="64">
        <v>4.5999999999999999E-2</v>
      </c>
      <c r="I289" s="64">
        <v>30</v>
      </c>
      <c r="J289" s="64" t="s">
        <v>158</v>
      </c>
      <c r="K289" s="64" t="s">
        <v>788</v>
      </c>
      <c r="L289" s="65"/>
    </row>
    <row r="290" spans="1:12" s="72" customFormat="1" x14ac:dyDescent="0.2">
      <c r="A290" s="63"/>
      <c r="B290" s="63" t="s">
        <v>803</v>
      </c>
      <c r="C290" s="64" t="s">
        <v>519</v>
      </c>
      <c r="D290" s="66" t="s">
        <v>1194</v>
      </c>
      <c r="E290" s="65" t="s">
        <v>133</v>
      </c>
      <c r="F290" s="65" t="s">
        <v>1852</v>
      </c>
      <c r="G290" s="65" t="s">
        <v>1851</v>
      </c>
      <c r="H290" s="64">
        <v>4.2000000000000003E-2</v>
      </c>
      <c r="I290" s="64">
        <v>41</v>
      </c>
      <c r="J290" s="64" t="s">
        <v>158</v>
      </c>
      <c r="K290" s="64" t="s">
        <v>788</v>
      </c>
      <c r="L290" s="65"/>
    </row>
    <row r="291" spans="1:12" s="72" customFormat="1" ht="12.95" customHeight="1" x14ac:dyDescent="0.2">
      <c r="A291" s="63"/>
      <c r="B291" s="63" t="s">
        <v>804</v>
      </c>
      <c r="C291" s="64" t="s">
        <v>519</v>
      </c>
      <c r="D291" s="66" t="s">
        <v>1194</v>
      </c>
      <c r="E291" s="65" t="s">
        <v>133</v>
      </c>
      <c r="F291" s="65" t="s">
        <v>1852</v>
      </c>
      <c r="G291" s="65" t="s">
        <v>1851</v>
      </c>
      <c r="H291" s="64">
        <v>3.7999999999999999E-2</v>
      </c>
      <c r="I291" s="64">
        <v>61</v>
      </c>
      <c r="J291" s="64" t="s">
        <v>158</v>
      </c>
      <c r="K291" s="64" t="s">
        <v>788</v>
      </c>
      <c r="L291" s="65"/>
    </row>
    <row r="292" spans="1:12" s="72" customFormat="1" x14ac:dyDescent="0.2">
      <c r="A292" s="63"/>
      <c r="B292" s="63" t="s">
        <v>805</v>
      </c>
      <c r="C292" s="64" t="s">
        <v>519</v>
      </c>
      <c r="D292" s="66" t="s">
        <v>1194</v>
      </c>
      <c r="E292" s="65" t="s">
        <v>133</v>
      </c>
      <c r="F292" s="65" t="s">
        <v>1852</v>
      </c>
      <c r="G292" s="65" t="s">
        <v>1851</v>
      </c>
      <c r="H292" s="64">
        <v>3.9E-2</v>
      </c>
      <c r="I292" s="64">
        <v>121</v>
      </c>
      <c r="J292" s="64" t="s">
        <v>158</v>
      </c>
      <c r="K292" s="64" t="s">
        <v>788</v>
      </c>
      <c r="L292" s="65"/>
    </row>
    <row r="293" spans="1:12" s="72" customFormat="1" x14ac:dyDescent="0.2">
      <c r="A293" s="63"/>
      <c r="B293" s="63" t="s">
        <v>806</v>
      </c>
      <c r="C293" s="64" t="s">
        <v>519</v>
      </c>
      <c r="D293" s="66" t="s">
        <v>1194</v>
      </c>
      <c r="E293" s="65" t="s">
        <v>133</v>
      </c>
      <c r="F293" s="65" t="s">
        <v>1856</v>
      </c>
      <c r="G293" s="65" t="s">
        <v>1854</v>
      </c>
      <c r="H293" s="64">
        <v>4.5999999999999999E-2</v>
      </c>
      <c r="I293" s="64">
        <v>30</v>
      </c>
      <c r="J293" s="64" t="s">
        <v>158</v>
      </c>
      <c r="K293" s="64" t="s">
        <v>788</v>
      </c>
      <c r="L293" s="65"/>
    </row>
    <row r="294" spans="1:12" s="72" customFormat="1" x14ac:dyDescent="0.2">
      <c r="A294" s="63"/>
      <c r="B294" s="63" t="s">
        <v>806</v>
      </c>
      <c r="C294" s="64" t="s">
        <v>519</v>
      </c>
      <c r="D294" s="66" t="s">
        <v>1194</v>
      </c>
      <c r="E294" s="65" t="s">
        <v>133</v>
      </c>
      <c r="F294" s="65" t="s">
        <v>1856</v>
      </c>
      <c r="G294" s="65" t="s">
        <v>1854</v>
      </c>
      <c r="H294" s="64">
        <v>4.2000000000000003E-2</v>
      </c>
      <c r="I294" s="64">
        <v>41</v>
      </c>
      <c r="J294" s="64" t="s">
        <v>158</v>
      </c>
      <c r="K294" s="64" t="s">
        <v>788</v>
      </c>
      <c r="L294" s="65"/>
    </row>
    <row r="295" spans="1:12" s="72" customFormat="1" x14ac:dyDescent="0.2">
      <c r="A295" s="63"/>
      <c r="B295" s="63" t="s">
        <v>807</v>
      </c>
      <c r="C295" s="64" t="s">
        <v>519</v>
      </c>
      <c r="D295" s="66" t="s">
        <v>1194</v>
      </c>
      <c r="E295" s="65" t="s">
        <v>133</v>
      </c>
      <c r="F295" s="65" t="s">
        <v>1857</v>
      </c>
      <c r="G295" s="65" t="s">
        <v>1854</v>
      </c>
      <c r="H295" s="64">
        <v>3.7999999999999999E-2</v>
      </c>
      <c r="I295" s="64">
        <v>61</v>
      </c>
      <c r="J295" s="64" t="s">
        <v>158</v>
      </c>
      <c r="K295" s="64" t="s">
        <v>788</v>
      </c>
      <c r="L295" s="65"/>
    </row>
    <row r="296" spans="1:12" s="72" customFormat="1" x14ac:dyDescent="0.2">
      <c r="A296" s="63"/>
      <c r="B296" s="63" t="s">
        <v>808</v>
      </c>
      <c r="C296" s="64" t="s">
        <v>519</v>
      </c>
      <c r="D296" s="66" t="s">
        <v>1194</v>
      </c>
      <c r="E296" s="65" t="s">
        <v>133</v>
      </c>
      <c r="F296" s="65" t="s">
        <v>1853</v>
      </c>
      <c r="G296" s="65" t="s">
        <v>1855</v>
      </c>
      <c r="H296" s="64">
        <v>3.9E-2</v>
      </c>
      <c r="I296" s="64">
        <v>70</v>
      </c>
      <c r="J296" s="64" t="s">
        <v>158</v>
      </c>
      <c r="K296" s="64" t="s">
        <v>788</v>
      </c>
      <c r="L296" s="65"/>
    </row>
    <row r="297" spans="1:12" s="72" customFormat="1" x14ac:dyDescent="0.2">
      <c r="A297" s="63"/>
      <c r="B297" s="63" t="s">
        <v>315</v>
      </c>
      <c r="C297" s="64" t="s">
        <v>473</v>
      </c>
      <c r="D297" s="66" t="s">
        <v>328</v>
      </c>
      <c r="E297" s="65" t="s">
        <v>151</v>
      </c>
      <c r="F297" s="65" t="s">
        <v>1858</v>
      </c>
      <c r="G297" s="65" t="s">
        <v>1859</v>
      </c>
      <c r="H297" s="64">
        <v>0.04</v>
      </c>
      <c r="I297" s="64">
        <v>20</v>
      </c>
      <c r="J297" s="64" t="s">
        <v>134</v>
      </c>
      <c r="K297" s="64" t="s">
        <v>153</v>
      </c>
      <c r="L297" s="65"/>
    </row>
    <row r="298" spans="1:12" s="72" customFormat="1" x14ac:dyDescent="0.2">
      <c r="A298" s="63"/>
      <c r="B298" s="63" t="s">
        <v>316</v>
      </c>
      <c r="C298" s="64" t="s">
        <v>473</v>
      </c>
      <c r="D298" s="66" t="s">
        <v>328</v>
      </c>
      <c r="E298" s="65" t="s">
        <v>151</v>
      </c>
      <c r="F298" s="65" t="s">
        <v>1858</v>
      </c>
      <c r="G298" s="65" t="s">
        <v>1860</v>
      </c>
      <c r="H298" s="64">
        <v>0.04</v>
      </c>
      <c r="I298" s="64">
        <v>20</v>
      </c>
      <c r="J298" s="64" t="s">
        <v>134</v>
      </c>
      <c r="K298" s="64" t="s">
        <v>153</v>
      </c>
      <c r="L298" s="65"/>
    </row>
    <row r="299" spans="1:12" s="72" customFormat="1" x14ac:dyDescent="0.2">
      <c r="A299" s="63"/>
      <c r="B299" s="63" t="s">
        <v>317</v>
      </c>
      <c r="C299" s="64" t="s">
        <v>473</v>
      </c>
      <c r="D299" s="66" t="s">
        <v>328</v>
      </c>
      <c r="E299" s="65" t="s">
        <v>151</v>
      </c>
      <c r="F299" s="65" t="s">
        <v>1858</v>
      </c>
      <c r="G299" s="65" t="s">
        <v>1861</v>
      </c>
      <c r="H299" s="64">
        <v>3.9E-2</v>
      </c>
      <c r="I299" s="64">
        <v>24</v>
      </c>
      <c r="J299" s="64" t="s">
        <v>134</v>
      </c>
      <c r="K299" s="64" t="s">
        <v>153</v>
      </c>
      <c r="L299" s="65"/>
    </row>
    <row r="300" spans="1:12" s="72" customFormat="1" x14ac:dyDescent="0.2">
      <c r="A300" s="69"/>
      <c r="B300" s="63" t="s">
        <v>318</v>
      </c>
      <c r="C300" s="64" t="s">
        <v>473</v>
      </c>
      <c r="D300" s="66" t="s">
        <v>328</v>
      </c>
      <c r="E300" s="65" t="s">
        <v>151</v>
      </c>
      <c r="F300" s="65" t="s">
        <v>1858</v>
      </c>
      <c r="G300" s="65" t="s">
        <v>1862</v>
      </c>
      <c r="H300" s="64">
        <v>3.9E-2</v>
      </c>
      <c r="I300" s="64">
        <v>24</v>
      </c>
      <c r="J300" s="64" t="s">
        <v>134</v>
      </c>
      <c r="K300" s="64" t="s">
        <v>153</v>
      </c>
      <c r="L300" s="65"/>
    </row>
    <row r="301" spans="1:12" s="72" customFormat="1" x14ac:dyDescent="0.2">
      <c r="A301" s="69"/>
      <c r="B301" s="63" t="s">
        <v>319</v>
      </c>
      <c r="C301" s="64" t="s">
        <v>473</v>
      </c>
      <c r="D301" s="66" t="s">
        <v>328</v>
      </c>
      <c r="E301" s="65" t="s">
        <v>151</v>
      </c>
      <c r="F301" s="65" t="s">
        <v>1863</v>
      </c>
      <c r="G301" s="65" t="s">
        <v>1864</v>
      </c>
      <c r="H301" s="64">
        <v>3.9E-2</v>
      </c>
      <c r="I301" s="64">
        <v>24</v>
      </c>
      <c r="J301" s="64" t="s">
        <v>134</v>
      </c>
      <c r="K301" s="64" t="s">
        <v>153</v>
      </c>
      <c r="L301" s="65"/>
    </row>
    <row r="302" spans="1:12" s="72" customFormat="1" x14ac:dyDescent="0.2">
      <c r="A302" s="69"/>
      <c r="B302" s="63" t="s">
        <v>320</v>
      </c>
      <c r="C302" s="64" t="s">
        <v>473</v>
      </c>
      <c r="D302" s="66" t="s">
        <v>328</v>
      </c>
      <c r="E302" s="65" t="s">
        <v>151</v>
      </c>
      <c r="F302" s="65" t="s">
        <v>1863</v>
      </c>
      <c r="G302" s="65" t="s">
        <v>1865</v>
      </c>
      <c r="H302" s="64">
        <v>3.9E-2</v>
      </c>
      <c r="I302" s="64">
        <v>72</v>
      </c>
      <c r="J302" s="64" t="s">
        <v>134</v>
      </c>
      <c r="K302" s="64" t="s">
        <v>153</v>
      </c>
      <c r="L302" s="65"/>
    </row>
    <row r="303" spans="1:12" s="72" customFormat="1" x14ac:dyDescent="0.2">
      <c r="A303" s="69"/>
      <c r="B303" s="63" t="s">
        <v>321</v>
      </c>
      <c r="C303" s="64" t="s">
        <v>473</v>
      </c>
      <c r="D303" s="66" t="s">
        <v>328</v>
      </c>
      <c r="E303" s="65" t="s">
        <v>151</v>
      </c>
      <c r="F303" s="65" t="s">
        <v>1866</v>
      </c>
      <c r="G303" s="65" t="s">
        <v>1867</v>
      </c>
      <c r="H303" s="64">
        <v>3.9E-2</v>
      </c>
      <c r="I303" s="64">
        <v>24</v>
      </c>
      <c r="J303" s="64" t="s">
        <v>134</v>
      </c>
      <c r="K303" s="64" t="s">
        <v>153</v>
      </c>
      <c r="L303" s="65"/>
    </row>
    <row r="304" spans="1:12" s="72" customFormat="1" x14ac:dyDescent="0.2">
      <c r="A304" s="69"/>
      <c r="B304" s="63" t="s">
        <v>322</v>
      </c>
      <c r="C304" s="64" t="s">
        <v>473</v>
      </c>
      <c r="D304" s="66" t="s">
        <v>328</v>
      </c>
      <c r="E304" s="65" t="s">
        <v>151</v>
      </c>
      <c r="F304" s="65" t="s">
        <v>1868</v>
      </c>
      <c r="G304" s="65" t="s">
        <v>1859</v>
      </c>
      <c r="H304" s="64">
        <v>0.04</v>
      </c>
      <c r="I304" s="64">
        <v>24</v>
      </c>
      <c r="J304" s="64" t="s">
        <v>134</v>
      </c>
      <c r="K304" s="64" t="s">
        <v>153</v>
      </c>
      <c r="L304" s="65"/>
    </row>
    <row r="305" spans="1:12" s="72" customFormat="1" x14ac:dyDescent="0.2">
      <c r="A305" s="69"/>
      <c r="B305" s="63" t="s">
        <v>323</v>
      </c>
      <c r="C305" s="64" t="s">
        <v>473</v>
      </c>
      <c r="D305" s="66" t="s">
        <v>328</v>
      </c>
      <c r="E305" s="65" t="s">
        <v>151</v>
      </c>
      <c r="F305" s="65" t="s">
        <v>1868</v>
      </c>
      <c r="G305" s="65" t="s">
        <v>1861</v>
      </c>
      <c r="H305" s="64">
        <v>0.04</v>
      </c>
      <c r="I305" s="64">
        <v>24</v>
      </c>
      <c r="J305" s="64" t="s">
        <v>134</v>
      </c>
      <c r="K305" s="64" t="s">
        <v>153</v>
      </c>
      <c r="L305" s="65"/>
    </row>
    <row r="306" spans="1:12" s="72" customFormat="1" x14ac:dyDescent="0.2">
      <c r="A306" s="69"/>
      <c r="B306" s="63" t="s">
        <v>324</v>
      </c>
      <c r="C306" s="64" t="s">
        <v>473</v>
      </c>
      <c r="D306" s="66" t="s">
        <v>328</v>
      </c>
      <c r="E306" s="65" t="s">
        <v>151</v>
      </c>
      <c r="F306" s="65" t="s">
        <v>1868</v>
      </c>
      <c r="G306" s="65" t="s">
        <v>1869</v>
      </c>
      <c r="H306" s="64">
        <v>3.9E-2</v>
      </c>
      <c r="I306" s="64">
        <v>24</v>
      </c>
      <c r="J306" s="64" t="s">
        <v>134</v>
      </c>
      <c r="K306" s="64" t="s">
        <v>153</v>
      </c>
      <c r="L306" s="65"/>
    </row>
    <row r="307" spans="1:12" s="72" customFormat="1" x14ac:dyDescent="0.2">
      <c r="A307" s="69"/>
      <c r="B307" s="63" t="s">
        <v>1877</v>
      </c>
      <c r="C307" s="64" t="s">
        <v>473</v>
      </c>
      <c r="D307" s="66" t="s">
        <v>328</v>
      </c>
      <c r="E307" s="65" t="s">
        <v>151</v>
      </c>
      <c r="F307" s="65" t="s">
        <v>1870</v>
      </c>
      <c r="G307" s="65" t="s">
        <v>1867</v>
      </c>
      <c r="H307" s="64">
        <v>3.9E-2</v>
      </c>
      <c r="I307" s="64">
        <v>24</v>
      </c>
      <c r="J307" s="64" t="s">
        <v>134</v>
      </c>
      <c r="K307" s="64" t="s">
        <v>153</v>
      </c>
      <c r="L307" s="65"/>
    </row>
    <row r="308" spans="1:12" s="72" customFormat="1" x14ac:dyDescent="0.2">
      <c r="A308" s="69"/>
      <c r="B308" s="63" t="s">
        <v>325</v>
      </c>
      <c r="C308" s="64" t="s">
        <v>473</v>
      </c>
      <c r="D308" s="66" t="s">
        <v>328</v>
      </c>
      <c r="E308" s="65" t="s">
        <v>151</v>
      </c>
      <c r="F308" s="65" t="s">
        <v>1871</v>
      </c>
      <c r="G308" s="65" t="s">
        <v>1872</v>
      </c>
      <c r="H308" s="64">
        <v>0.04</v>
      </c>
      <c r="I308" s="64">
        <v>72</v>
      </c>
      <c r="J308" s="64" t="s">
        <v>134</v>
      </c>
      <c r="K308" s="64" t="s">
        <v>153</v>
      </c>
      <c r="L308" s="65"/>
    </row>
    <row r="309" spans="1:12" s="72" customFormat="1" x14ac:dyDescent="0.2">
      <c r="A309" s="69"/>
      <c r="B309" s="63" t="s">
        <v>326</v>
      </c>
      <c r="C309" s="64" t="s">
        <v>473</v>
      </c>
      <c r="D309" s="66" t="s">
        <v>328</v>
      </c>
      <c r="E309" s="65" t="s">
        <v>151</v>
      </c>
      <c r="F309" s="65" t="s">
        <v>1873</v>
      </c>
      <c r="G309" s="65" t="s">
        <v>1874</v>
      </c>
      <c r="H309" s="64">
        <v>0.04</v>
      </c>
      <c r="I309" s="64">
        <v>72</v>
      </c>
      <c r="J309" s="64" t="s">
        <v>134</v>
      </c>
      <c r="K309" s="64" t="s">
        <v>153</v>
      </c>
      <c r="L309" s="65"/>
    </row>
    <row r="310" spans="1:12" s="72" customFormat="1" x14ac:dyDescent="0.2">
      <c r="A310" s="69"/>
      <c r="B310" s="63" t="s">
        <v>1878</v>
      </c>
      <c r="C310" s="64" t="s">
        <v>473</v>
      </c>
      <c r="D310" s="66" t="s">
        <v>328</v>
      </c>
      <c r="E310" s="65" t="s">
        <v>151</v>
      </c>
      <c r="F310" s="65" t="s">
        <v>1875</v>
      </c>
      <c r="G310" s="65" t="s">
        <v>1876</v>
      </c>
      <c r="H310" s="64">
        <v>0.04</v>
      </c>
      <c r="I310" s="64">
        <v>24</v>
      </c>
      <c r="J310" s="64" t="s">
        <v>134</v>
      </c>
      <c r="K310" s="64" t="s">
        <v>153</v>
      </c>
      <c r="L310" s="65"/>
    </row>
    <row r="311" spans="1:12" s="72" customFormat="1" x14ac:dyDescent="0.2">
      <c r="A311" s="69"/>
      <c r="B311" s="63" t="s">
        <v>1885</v>
      </c>
      <c r="C311" s="64" t="s">
        <v>473</v>
      </c>
      <c r="D311" s="66" t="s">
        <v>328</v>
      </c>
      <c r="E311" s="65" t="s">
        <v>151</v>
      </c>
      <c r="F311" s="65" t="s">
        <v>1879</v>
      </c>
      <c r="G311" s="65" t="s">
        <v>1880</v>
      </c>
      <c r="H311" s="64">
        <v>5.6000000000000001E-2</v>
      </c>
      <c r="I311" s="67">
        <v>10</v>
      </c>
      <c r="J311" s="64" t="s">
        <v>144</v>
      </c>
      <c r="K311" s="64" t="s">
        <v>156</v>
      </c>
      <c r="L311" s="65"/>
    </row>
    <row r="312" spans="1:12" s="72" customFormat="1" x14ac:dyDescent="0.2">
      <c r="A312" s="69"/>
      <c r="B312" s="63" t="s">
        <v>1886</v>
      </c>
      <c r="C312" s="64" t="s">
        <v>473</v>
      </c>
      <c r="D312" s="66" t="s">
        <v>328</v>
      </c>
      <c r="E312" s="65" t="s">
        <v>151</v>
      </c>
      <c r="F312" s="65" t="s">
        <v>1879</v>
      </c>
      <c r="G312" s="65" t="s">
        <v>1881</v>
      </c>
      <c r="H312" s="64">
        <v>4.8000000000000001E-2</v>
      </c>
      <c r="I312" s="64">
        <v>12</v>
      </c>
      <c r="J312" s="64" t="s">
        <v>144</v>
      </c>
      <c r="K312" s="64" t="s">
        <v>156</v>
      </c>
      <c r="L312" s="65"/>
    </row>
    <row r="313" spans="1:12" s="72" customFormat="1" x14ac:dyDescent="0.2">
      <c r="A313" s="69"/>
      <c r="B313" s="63" t="s">
        <v>1887</v>
      </c>
      <c r="C313" s="64" t="s">
        <v>473</v>
      </c>
      <c r="D313" s="66" t="s">
        <v>328</v>
      </c>
      <c r="E313" s="65" t="s">
        <v>151</v>
      </c>
      <c r="F313" s="65" t="s">
        <v>1879</v>
      </c>
      <c r="G313" s="65" t="s">
        <v>1882</v>
      </c>
      <c r="H313" s="64">
        <v>0.04</v>
      </c>
      <c r="I313" s="64">
        <v>20</v>
      </c>
      <c r="J313" s="64" t="s">
        <v>144</v>
      </c>
      <c r="K313" s="64" t="s">
        <v>156</v>
      </c>
      <c r="L313" s="65"/>
    </row>
    <row r="314" spans="1:12" s="72" customFormat="1" x14ac:dyDescent="0.2">
      <c r="A314" s="69"/>
      <c r="B314" s="63" t="s">
        <v>1888</v>
      </c>
      <c r="C314" s="64" t="s">
        <v>473</v>
      </c>
      <c r="D314" s="66" t="s">
        <v>328</v>
      </c>
      <c r="E314" s="65" t="s">
        <v>151</v>
      </c>
      <c r="F314" s="65" t="s">
        <v>1879</v>
      </c>
      <c r="G314" s="65" t="s">
        <v>1883</v>
      </c>
      <c r="H314" s="64">
        <v>5.6000000000000001E-2</v>
      </c>
      <c r="I314" s="64">
        <v>10</v>
      </c>
      <c r="J314" s="64" t="s">
        <v>144</v>
      </c>
      <c r="K314" s="64" t="s">
        <v>156</v>
      </c>
      <c r="L314" s="65"/>
    </row>
    <row r="315" spans="1:12" s="72" customFormat="1" x14ac:dyDescent="0.2">
      <c r="A315" s="69"/>
      <c r="B315" s="63" t="s">
        <v>1889</v>
      </c>
      <c r="C315" s="64" t="s">
        <v>473</v>
      </c>
      <c r="D315" s="66" t="s">
        <v>328</v>
      </c>
      <c r="E315" s="65" t="s">
        <v>151</v>
      </c>
      <c r="F315" s="65" t="s">
        <v>1879</v>
      </c>
      <c r="G315" s="65" t="s">
        <v>154</v>
      </c>
      <c r="H315" s="64">
        <v>4.8000000000000001E-2</v>
      </c>
      <c r="I315" s="64">
        <v>12</v>
      </c>
      <c r="J315" s="64" t="s">
        <v>144</v>
      </c>
      <c r="K315" s="64" t="s">
        <v>156</v>
      </c>
      <c r="L315" s="65"/>
    </row>
    <row r="316" spans="1:12" s="72" customFormat="1" x14ac:dyDescent="0.2">
      <c r="A316" s="69"/>
      <c r="B316" s="63" t="s">
        <v>1890</v>
      </c>
      <c r="C316" s="64" t="s">
        <v>473</v>
      </c>
      <c r="D316" s="66" t="s">
        <v>328</v>
      </c>
      <c r="E316" s="65" t="s">
        <v>151</v>
      </c>
      <c r="F316" s="65" t="s">
        <v>1879</v>
      </c>
      <c r="G316" s="65" t="s">
        <v>155</v>
      </c>
      <c r="H316" s="64">
        <v>0.04</v>
      </c>
      <c r="I316" s="64">
        <v>20</v>
      </c>
      <c r="J316" s="64" t="s">
        <v>144</v>
      </c>
      <c r="K316" s="64" t="s">
        <v>156</v>
      </c>
      <c r="L316" s="65"/>
    </row>
    <row r="317" spans="1:12" s="72" customFormat="1" x14ac:dyDescent="0.2">
      <c r="A317" s="69"/>
      <c r="B317" s="63" t="s">
        <v>1891</v>
      </c>
      <c r="C317" s="64" t="s">
        <v>473</v>
      </c>
      <c r="D317" s="66" t="s">
        <v>328</v>
      </c>
      <c r="E317" s="65" t="s">
        <v>151</v>
      </c>
      <c r="F317" s="65" t="s">
        <v>1879</v>
      </c>
      <c r="G317" s="65" t="s">
        <v>1884</v>
      </c>
      <c r="H317" s="64">
        <v>0.04</v>
      </c>
      <c r="I317" s="64">
        <v>20</v>
      </c>
      <c r="J317" s="64" t="s">
        <v>144</v>
      </c>
      <c r="K317" s="64" t="s">
        <v>156</v>
      </c>
      <c r="L317" s="65"/>
    </row>
    <row r="318" spans="1:12" s="72" customFormat="1" x14ac:dyDescent="0.2">
      <c r="A318" s="69"/>
      <c r="B318" s="63" t="s">
        <v>1894</v>
      </c>
      <c r="C318" s="64" t="s">
        <v>473</v>
      </c>
      <c r="D318" s="66" t="s">
        <v>328</v>
      </c>
      <c r="E318" s="65" t="s">
        <v>151</v>
      </c>
      <c r="F318" s="65" t="s">
        <v>1866</v>
      </c>
      <c r="G318" s="65" t="s">
        <v>1892</v>
      </c>
      <c r="H318" s="64">
        <v>0.04</v>
      </c>
      <c r="I318" s="64">
        <v>24</v>
      </c>
      <c r="J318" s="64" t="s">
        <v>144</v>
      </c>
      <c r="K318" s="64" t="s">
        <v>156</v>
      </c>
      <c r="L318" s="65"/>
    </row>
    <row r="319" spans="1:12" s="72" customFormat="1" x14ac:dyDescent="0.2">
      <c r="A319" s="69"/>
      <c r="B319" s="63" t="s">
        <v>1895</v>
      </c>
      <c r="C319" s="64" t="s">
        <v>473</v>
      </c>
      <c r="D319" s="66" t="s">
        <v>328</v>
      </c>
      <c r="E319" s="65" t="s">
        <v>151</v>
      </c>
      <c r="F319" s="65" t="s">
        <v>1868</v>
      </c>
      <c r="G319" s="65" t="s">
        <v>1880</v>
      </c>
      <c r="H319" s="64">
        <v>5.6000000000000001E-2</v>
      </c>
      <c r="I319" s="64">
        <v>10</v>
      </c>
      <c r="J319" s="64" t="s">
        <v>144</v>
      </c>
      <c r="K319" s="64" t="s">
        <v>156</v>
      </c>
      <c r="L319" s="65"/>
    </row>
    <row r="320" spans="1:12" s="72" customFormat="1" x14ac:dyDescent="0.2">
      <c r="A320" s="69"/>
      <c r="B320" s="63" t="s">
        <v>1896</v>
      </c>
      <c r="C320" s="64" t="s">
        <v>473</v>
      </c>
      <c r="D320" s="66" t="s">
        <v>328</v>
      </c>
      <c r="E320" s="65" t="s">
        <v>151</v>
      </c>
      <c r="F320" s="65" t="s">
        <v>1868</v>
      </c>
      <c r="G320" s="65" t="s">
        <v>1881</v>
      </c>
      <c r="H320" s="64">
        <v>4.8000000000000001E-2</v>
      </c>
      <c r="I320" s="64">
        <v>12</v>
      </c>
      <c r="J320" s="64" t="s">
        <v>144</v>
      </c>
      <c r="K320" s="64" t="s">
        <v>156</v>
      </c>
      <c r="L320" s="65"/>
    </row>
    <row r="321" spans="1:12" s="72" customFormat="1" x14ac:dyDescent="0.2">
      <c r="A321" s="69"/>
      <c r="B321" s="63" t="s">
        <v>1897</v>
      </c>
      <c r="C321" s="64" t="s">
        <v>473</v>
      </c>
      <c r="D321" s="66" t="s">
        <v>328</v>
      </c>
      <c r="E321" s="65" t="s">
        <v>151</v>
      </c>
      <c r="F321" s="65" t="s">
        <v>1879</v>
      </c>
      <c r="G321" s="65" t="s">
        <v>1882</v>
      </c>
      <c r="H321" s="64">
        <v>0.04</v>
      </c>
      <c r="I321" s="64">
        <v>20</v>
      </c>
      <c r="J321" s="64" t="s">
        <v>144</v>
      </c>
      <c r="K321" s="64" t="s">
        <v>156</v>
      </c>
      <c r="L321" s="65"/>
    </row>
    <row r="322" spans="1:12" s="72" customFormat="1" x14ac:dyDescent="0.2">
      <c r="A322" s="69"/>
      <c r="B322" s="63" t="s">
        <v>1898</v>
      </c>
      <c r="C322" s="64" t="s">
        <v>473</v>
      </c>
      <c r="D322" s="66" t="s">
        <v>328</v>
      </c>
      <c r="E322" s="65" t="s">
        <v>151</v>
      </c>
      <c r="F322" s="65" t="s">
        <v>1879</v>
      </c>
      <c r="G322" s="65" t="s">
        <v>1883</v>
      </c>
      <c r="H322" s="64">
        <v>5.6000000000000001E-2</v>
      </c>
      <c r="I322" s="64">
        <v>10</v>
      </c>
      <c r="J322" s="64" t="s">
        <v>144</v>
      </c>
      <c r="K322" s="64" t="s">
        <v>156</v>
      </c>
      <c r="L322" s="65"/>
    </row>
    <row r="323" spans="1:12" s="72" customFormat="1" x14ac:dyDescent="0.2">
      <c r="A323" s="69"/>
      <c r="B323" s="63" t="s">
        <v>1899</v>
      </c>
      <c r="C323" s="64" t="s">
        <v>473</v>
      </c>
      <c r="D323" s="66" t="s">
        <v>328</v>
      </c>
      <c r="E323" s="65" t="s">
        <v>151</v>
      </c>
      <c r="F323" s="65" t="s">
        <v>1879</v>
      </c>
      <c r="G323" s="65" t="s">
        <v>154</v>
      </c>
      <c r="H323" s="64">
        <v>4.8000000000000001E-2</v>
      </c>
      <c r="I323" s="64">
        <v>12</v>
      </c>
      <c r="J323" s="64" t="s">
        <v>144</v>
      </c>
      <c r="K323" s="64" t="s">
        <v>156</v>
      </c>
      <c r="L323" s="65"/>
    </row>
    <row r="324" spans="1:12" s="72" customFormat="1" x14ac:dyDescent="0.2">
      <c r="A324" s="69"/>
      <c r="B324" s="63" t="s">
        <v>1900</v>
      </c>
      <c r="C324" s="64" t="s">
        <v>473</v>
      </c>
      <c r="D324" s="66" t="s">
        <v>328</v>
      </c>
      <c r="E324" s="65" t="s">
        <v>151</v>
      </c>
      <c r="F324" s="65" t="s">
        <v>1879</v>
      </c>
      <c r="G324" s="65" t="s">
        <v>155</v>
      </c>
      <c r="H324" s="64">
        <v>0.04</v>
      </c>
      <c r="I324" s="64">
        <v>20</v>
      </c>
      <c r="J324" s="64" t="s">
        <v>144</v>
      </c>
      <c r="K324" s="64" t="s">
        <v>156</v>
      </c>
      <c r="L324" s="65"/>
    </row>
    <row r="325" spans="1:12" s="72" customFormat="1" x14ac:dyDescent="0.2">
      <c r="A325" s="69"/>
      <c r="B325" s="63" t="s">
        <v>1901</v>
      </c>
      <c r="C325" s="64" t="s">
        <v>473</v>
      </c>
      <c r="D325" s="66" t="s">
        <v>328</v>
      </c>
      <c r="E325" s="65" t="s">
        <v>151</v>
      </c>
      <c r="F325" s="65" t="s">
        <v>1893</v>
      </c>
      <c r="G325" s="65" t="s">
        <v>1881</v>
      </c>
      <c r="H325" s="64">
        <v>4.8000000000000001E-2</v>
      </c>
      <c r="I325" s="64">
        <v>10</v>
      </c>
      <c r="J325" s="64" t="s">
        <v>144</v>
      </c>
      <c r="K325" s="64" t="s">
        <v>156</v>
      </c>
      <c r="L325" s="65"/>
    </row>
    <row r="326" spans="1:12" s="72" customFormat="1" x14ac:dyDescent="0.2">
      <c r="A326" s="73"/>
      <c r="B326" s="63" t="s">
        <v>611</v>
      </c>
      <c r="C326" s="64" t="s">
        <v>519</v>
      </c>
      <c r="D326" s="66" t="s">
        <v>475</v>
      </c>
      <c r="E326" s="65" t="s">
        <v>612</v>
      </c>
      <c r="F326" s="65" t="s">
        <v>613</v>
      </c>
      <c r="G326" s="65" t="s">
        <v>614</v>
      </c>
      <c r="H326" s="64">
        <v>3.9E-2</v>
      </c>
      <c r="I326" s="64" t="s">
        <v>615</v>
      </c>
      <c r="J326" s="64" t="s">
        <v>134</v>
      </c>
      <c r="K326" s="64" t="s">
        <v>616</v>
      </c>
      <c r="L326" s="65"/>
    </row>
    <row r="327" spans="1:12" s="72" customFormat="1" x14ac:dyDescent="0.2">
      <c r="A327" s="63"/>
      <c r="B327" s="63" t="s">
        <v>617</v>
      </c>
      <c r="C327" s="64" t="s">
        <v>519</v>
      </c>
      <c r="D327" s="66" t="s">
        <v>475</v>
      </c>
      <c r="E327" s="65" t="s">
        <v>612</v>
      </c>
      <c r="F327" s="65" t="s">
        <v>613</v>
      </c>
      <c r="G327" s="65" t="s">
        <v>618</v>
      </c>
      <c r="H327" s="64">
        <v>3.9E-2</v>
      </c>
      <c r="I327" s="64" t="s">
        <v>615</v>
      </c>
      <c r="J327" s="64" t="s">
        <v>134</v>
      </c>
      <c r="K327" s="64" t="s">
        <v>616</v>
      </c>
      <c r="L327" s="65"/>
    </row>
    <row r="328" spans="1:12" s="72" customFormat="1" x14ac:dyDescent="0.2">
      <c r="A328" s="73"/>
      <c r="B328" s="63" t="s">
        <v>619</v>
      </c>
      <c r="C328" s="64" t="s">
        <v>519</v>
      </c>
      <c r="D328" s="66" t="s">
        <v>475</v>
      </c>
      <c r="E328" s="65" t="s">
        <v>612</v>
      </c>
      <c r="F328" s="65" t="s">
        <v>613</v>
      </c>
      <c r="G328" s="65" t="s">
        <v>620</v>
      </c>
      <c r="H328" s="64">
        <v>3.9E-2</v>
      </c>
      <c r="I328" s="64" t="s">
        <v>615</v>
      </c>
      <c r="J328" s="64" t="s">
        <v>134</v>
      </c>
      <c r="K328" s="64" t="s">
        <v>616</v>
      </c>
      <c r="L328" s="65"/>
    </row>
    <row r="329" spans="1:12" s="72" customFormat="1" x14ac:dyDescent="0.2">
      <c r="A329" s="73"/>
      <c r="B329" s="63" t="s">
        <v>535</v>
      </c>
      <c r="C329" s="64" t="s">
        <v>473</v>
      </c>
      <c r="D329" s="66" t="s">
        <v>475</v>
      </c>
      <c r="E329" s="65" t="s">
        <v>536</v>
      </c>
      <c r="F329" s="104" t="s">
        <v>1902</v>
      </c>
      <c r="G329" s="65" t="s">
        <v>1903</v>
      </c>
      <c r="H329" s="64">
        <v>4.4999999999999998E-2</v>
      </c>
      <c r="I329" s="64">
        <v>16</v>
      </c>
      <c r="J329" s="64" t="s">
        <v>158</v>
      </c>
      <c r="K329" s="64" t="s">
        <v>537</v>
      </c>
      <c r="L329" s="65"/>
    </row>
    <row r="330" spans="1:12" s="72" customFormat="1" x14ac:dyDescent="0.2">
      <c r="A330" s="73"/>
      <c r="B330" s="63" t="s">
        <v>538</v>
      </c>
      <c r="C330" s="64" t="s">
        <v>473</v>
      </c>
      <c r="D330" s="66" t="s">
        <v>475</v>
      </c>
      <c r="E330" s="65" t="s">
        <v>536</v>
      </c>
      <c r="F330" s="104" t="s">
        <v>1902</v>
      </c>
      <c r="G330" s="65" t="s">
        <v>1903</v>
      </c>
      <c r="H330" s="64">
        <v>3.9E-2</v>
      </c>
      <c r="I330" s="64">
        <v>25</v>
      </c>
      <c r="J330" s="64" t="s">
        <v>158</v>
      </c>
      <c r="K330" s="64" t="s">
        <v>537</v>
      </c>
      <c r="L330" s="65"/>
    </row>
    <row r="331" spans="1:12" s="72" customFormat="1" x14ac:dyDescent="0.2">
      <c r="A331" s="73"/>
      <c r="B331" s="63" t="s">
        <v>539</v>
      </c>
      <c r="C331" s="64" t="s">
        <v>473</v>
      </c>
      <c r="D331" s="66" t="s">
        <v>475</v>
      </c>
      <c r="E331" s="65" t="s">
        <v>536</v>
      </c>
      <c r="F331" s="104" t="s">
        <v>1902</v>
      </c>
      <c r="G331" s="65" t="s">
        <v>1903</v>
      </c>
      <c r="H331" s="64">
        <v>4.1000000000000002E-2</v>
      </c>
      <c r="I331" s="64">
        <v>33</v>
      </c>
      <c r="J331" s="64" t="s">
        <v>158</v>
      </c>
      <c r="K331" s="64" t="s">
        <v>537</v>
      </c>
      <c r="L331" s="65"/>
    </row>
    <row r="332" spans="1:12" s="72" customFormat="1" x14ac:dyDescent="0.2">
      <c r="A332" s="73"/>
      <c r="B332" s="63" t="s">
        <v>540</v>
      </c>
      <c r="C332" s="64" t="s">
        <v>473</v>
      </c>
      <c r="D332" s="66" t="s">
        <v>475</v>
      </c>
      <c r="E332" s="65" t="s">
        <v>536</v>
      </c>
      <c r="F332" s="104" t="s">
        <v>1902</v>
      </c>
      <c r="G332" s="65" t="s">
        <v>1903</v>
      </c>
      <c r="H332" s="64">
        <v>3.7999999999999999E-2</v>
      </c>
      <c r="I332" s="64">
        <v>65</v>
      </c>
      <c r="J332" s="64" t="s">
        <v>158</v>
      </c>
      <c r="K332" s="64" t="s">
        <v>537</v>
      </c>
      <c r="L332" s="65"/>
    </row>
    <row r="333" spans="1:12" s="72" customFormat="1" x14ac:dyDescent="0.2">
      <c r="A333" s="73"/>
      <c r="B333" s="63" t="s">
        <v>541</v>
      </c>
      <c r="C333" s="64" t="s">
        <v>473</v>
      </c>
      <c r="D333" s="66" t="s">
        <v>475</v>
      </c>
      <c r="E333" s="65" t="s">
        <v>536</v>
      </c>
      <c r="F333" s="104" t="s">
        <v>1902</v>
      </c>
      <c r="G333" s="65" t="s">
        <v>1904</v>
      </c>
      <c r="H333" s="64">
        <v>4.4999999999999998E-2</v>
      </c>
      <c r="I333" s="64">
        <v>16</v>
      </c>
      <c r="J333" s="64" t="s">
        <v>158</v>
      </c>
      <c r="K333" s="64" t="s">
        <v>537</v>
      </c>
      <c r="L333" s="65"/>
    </row>
    <row r="334" spans="1:12" s="72" customFormat="1" x14ac:dyDescent="0.2">
      <c r="A334" s="73"/>
      <c r="B334" s="63" t="s">
        <v>542</v>
      </c>
      <c r="C334" s="64" t="s">
        <v>473</v>
      </c>
      <c r="D334" s="66" t="s">
        <v>475</v>
      </c>
      <c r="E334" s="65" t="s">
        <v>536</v>
      </c>
      <c r="F334" s="104" t="s">
        <v>1902</v>
      </c>
      <c r="G334" s="65" t="s">
        <v>1904</v>
      </c>
      <c r="H334" s="64">
        <v>3.9E-2</v>
      </c>
      <c r="I334" s="64">
        <v>25</v>
      </c>
      <c r="J334" s="64" t="s">
        <v>158</v>
      </c>
      <c r="K334" s="64" t="s">
        <v>537</v>
      </c>
      <c r="L334" s="65"/>
    </row>
    <row r="335" spans="1:12" s="72" customFormat="1" x14ac:dyDescent="0.2">
      <c r="A335" s="73"/>
      <c r="B335" s="63" t="s">
        <v>543</v>
      </c>
      <c r="C335" s="64" t="s">
        <v>473</v>
      </c>
      <c r="D335" s="66" t="s">
        <v>475</v>
      </c>
      <c r="E335" s="65" t="s">
        <v>536</v>
      </c>
      <c r="F335" s="104" t="s">
        <v>1902</v>
      </c>
      <c r="G335" s="65" t="s">
        <v>1904</v>
      </c>
      <c r="H335" s="64">
        <v>4.1000000000000002E-2</v>
      </c>
      <c r="I335" s="64">
        <v>33</v>
      </c>
      <c r="J335" s="64" t="s">
        <v>158</v>
      </c>
      <c r="K335" s="64" t="s">
        <v>537</v>
      </c>
      <c r="L335" s="65"/>
    </row>
    <row r="336" spans="1:12" s="72" customFormat="1" x14ac:dyDescent="0.2">
      <c r="A336" s="73"/>
      <c r="B336" s="63" t="s">
        <v>544</v>
      </c>
      <c r="C336" s="64" t="s">
        <v>473</v>
      </c>
      <c r="D336" s="66" t="s">
        <v>475</v>
      </c>
      <c r="E336" s="65" t="s">
        <v>536</v>
      </c>
      <c r="F336" s="104" t="s">
        <v>1902</v>
      </c>
      <c r="G336" s="65" t="s">
        <v>1904</v>
      </c>
      <c r="H336" s="64">
        <v>3.7999999999999999E-2</v>
      </c>
      <c r="I336" s="64">
        <v>65</v>
      </c>
      <c r="J336" s="64" t="s">
        <v>158</v>
      </c>
      <c r="K336" s="64" t="s">
        <v>537</v>
      </c>
      <c r="L336" s="65"/>
    </row>
    <row r="337" spans="1:12" s="72" customFormat="1" x14ac:dyDescent="0.2">
      <c r="A337" s="73"/>
      <c r="B337" s="63" t="s">
        <v>545</v>
      </c>
      <c r="C337" s="64" t="s">
        <v>473</v>
      </c>
      <c r="D337" s="66" t="s">
        <v>475</v>
      </c>
      <c r="E337" s="65" t="s">
        <v>536</v>
      </c>
      <c r="F337" s="104" t="s">
        <v>1902</v>
      </c>
      <c r="G337" s="65" t="s">
        <v>1905</v>
      </c>
      <c r="H337" s="64">
        <v>4.4999999999999998E-2</v>
      </c>
      <c r="I337" s="64">
        <v>16</v>
      </c>
      <c r="J337" s="64" t="s">
        <v>158</v>
      </c>
      <c r="K337" s="64" t="s">
        <v>537</v>
      </c>
      <c r="L337" s="65"/>
    </row>
    <row r="338" spans="1:12" s="72" customFormat="1" x14ac:dyDescent="0.2">
      <c r="A338" s="73"/>
      <c r="B338" s="63" t="s">
        <v>546</v>
      </c>
      <c r="C338" s="64" t="s">
        <v>473</v>
      </c>
      <c r="D338" s="66" t="s">
        <v>475</v>
      </c>
      <c r="E338" s="65" t="s">
        <v>536</v>
      </c>
      <c r="F338" s="104" t="s">
        <v>1902</v>
      </c>
      <c r="G338" s="65" t="s">
        <v>1905</v>
      </c>
      <c r="H338" s="64">
        <v>3.9E-2</v>
      </c>
      <c r="I338" s="64">
        <v>25</v>
      </c>
      <c r="J338" s="64" t="s">
        <v>158</v>
      </c>
      <c r="K338" s="64" t="s">
        <v>537</v>
      </c>
      <c r="L338" s="65"/>
    </row>
    <row r="339" spans="1:12" s="72" customFormat="1" x14ac:dyDescent="0.2">
      <c r="A339" s="73"/>
      <c r="B339" s="63" t="s">
        <v>547</v>
      </c>
      <c r="C339" s="64" t="s">
        <v>473</v>
      </c>
      <c r="D339" s="66" t="s">
        <v>475</v>
      </c>
      <c r="E339" s="65" t="s">
        <v>536</v>
      </c>
      <c r="F339" s="104" t="s">
        <v>1902</v>
      </c>
      <c r="G339" s="65" t="s">
        <v>1905</v>
      </c>
      <c r="H339" s="64">
        <v>4.1000000000000002E-2</v>
      </c>
      <c r="I339" s="64">
        <v>33</v>
      </c>
      <c r="J339" s="64" t="s">
        <v>158</v>
      </c>
      <c r="K339" s="64" t="s">
        <v>537</v>
      </c>
      <c r="L339" s="65"/>
    </row>
    <row r="340" spans="1:12" s="72" customFormat="1" x14ac:dyDescent="0.2">
      <c r="A340" s="73"/>
      <c r="B340" s="63" t="s">
        <v>1130</v>
      </c>
      <c r="C340" s="64" t="s">
        <v>473</v>
      </c>
      <c r="D340" s="66" t="s">
        <v>475</v>
      </c>
      <c r="E340" s="65" t="s">
        <v>536</v>
      </c>
      <c r="F340" s="104" t="s">
        <v>1902</v>
      </c>
      <c r="G340" s="65" t="s">
        <v>1905</v>
      </c>
      <c r="H340" s="64">
        <v>3.7999999999999999E-2</v>
      </c>
      <c r="I340" s="64">
        <v>65</v>
      </c>
      <c r="J340" s="64" t="s">
        <v>158</v>
      </c>
      <c r="K340" s="64" t="s">
        <v>537</v>
      </c>
      <c r="L340" s="65"/>
    </row>
    <row r="341" spans="1:12" s="72" customFormat="1" x14ac:dyDescent="0.2">
      <c r="A341" s="73"/>
      <c r="B341" s="63" t="s">
        <v>1131</v>
      </c>
      <c r="C341" s="64" t="s">
        <v>473</v>
      </c>
      <c r="D341" s="66" t="s">
        <v>475</v>
      </c>
      <c r="E341" s="65" t="s">
        <v>536</v>
      </c>
      <c r="F341" s="104" t="s">
        <v>1902</v>
      </c>
      <c r="G341" s="65" t="s">
        <v>1906</v>
      </c>
      <c r="H341" s="64">
        <v>4.4999999999999998E-2</v>
      </c>
      <c r="I341" s="64">
        <v>16</v>
      </c>
      <c r="J341" s="64" t="s">
        <v>158</v>
      </c>
      <c r="K341" s="64" t="s">
        <v>537</v>
      </c>
      <c r="L341" s="65"/>
    </row>
    <row r="342" spans="1:12" s="72" customFormat="1" x14ac:dyDescent="0.2">
      <c r="A342" s="73"/>
      <c r="B342" s="63" t="s">
        <v>1132</v>
      </c>
      <c r="C342" s="64" t="s">
        <v>473</v>
      </c>
      <c r="D342" s="66" t="s">
        <v>475</v>
      </c>
      <c r="E342" s="65" t="s">
        <v>536</v>
      </c>
      <c r="F342" s="104" t="s">
        <v>1902</v>
      </c>
      <c r="G342" s="65" t="s">
        <v>1906</v>
      </c>
      <c r="H342" s="64">
        <v>3.9E-2</v>
      </c>
      <c r="I342" s="64">
        <v>25</v>
      </c>
      <c r="J342" s="64" t="s">
        <v>158</v>
      </c>
      <c r="K342" s="64" t="s">
        <v>537</v>
      </c>
      <c r="L342" s="65"/>
    </row>
    <row r="343" spans="1:12" s="72" customFormat="1" x14ac:dyDescent="0.2">
      <c r="A343" s="73"/>
      <c r="B343" s="63" t="s">
        <v>1133</v>
      </c>
      <c r="C343" s="64" t="s">
        <v>473</v>
      </c>
      <c r="D343" s="66" t="s">
        <v>475</v>
      </c>
      <c r="E343" s="65" t="s">
        <v>536</v>
      </c>
      <c r="F343" s="104" t="s">
        <v>1902</v>
      </c>
      <c r="G343" s="65" t="s">
        <v>1906</v>
      </c>
      <c r="H343" s="64">
        <v>4.1000000000000002E-2</v>
      </c>
      <c r="I343" s="64">
        <v>33</v>
      </c>
      <c r="J343" s="64" t="s">
        <v>158</v>
      </c>
      <c r="K343" s="64" t="s">
        <v>537</v>
      </c>
      <c r="L343" s="65"/>
    </row>
    <row r="344" spans="1:12" s="72" customFormat="1" x14ac:dyDescent="0.2">
      <c r="A344" s="73"/>
      <c r="B344" s="63" t="s">
        <v>1134</v>
      </c>
      <c r="C344" s="64" t="s">
        <v>473</v>
      </c>
      <c r="D344" s="66" t="s">
        <v>1129</v>
      </c>
      <c r="E344" s="65" t="s">
        <v>536</v>
      </c>
      <c r="F344" s="104" t="s">
        <v>1902</v>
      </c>
      <c r="G344" s="65" t="s">
        <v>1907</v>
      </c>
      <c r="H344" s="64">
        <v>5.0999999999999997E-2</v>
      </c>
      <c r="I344" s="64">
        <v>10</v>
      </c>
      <c r="J344" s="64" t="s">
        <v>158</v>
      </c>
      <c r="K344" s="64" t="s">
        <v>537</v>
      </c>
      <c r="L344" s="65"/>
    </row>
    <row r="345" spans="1:12" s="72" customFormat="1" x14ac:dyDescent="0.2">
      <c r="A345" s="73"/>
      <c r="B345" s="63" t="s">
        <v>1135</v>
      </c>
      <c r="C345" s="64" t="s">
        <v>473</v>
      </c>
      <c r="D345" s="66" t="s">
        <v>1129</v>
      </c>
      <c r="E345" s="65" t="s">
        <v>536</v>
      </c>
      <c r="F345" s="104" t="s">
        <v>1902</v>
      </c>
      <c r="G345" s="65" t="s">
        <v>1907</v>
      </c>
      <c r="H345" s="64">
        <v>4.1000000000000002E-2</v>
      </c>
      <c r="I345" s="64">
        <v>17</v>
      </c>
      <c r="J345" s="64" t="s">
        <v>158</v>
      </c>
      <c r="K345" s="64" t="s">
        <v>537</v>
      </c>
      <c r="L345" s="65"/>
    </row>
    <row r="346" spans="1:12" s="72" customFormat="1" x14ac:dyDescent="0.2">
      <c r="A346" s="73"/>
      <c r="B346" s="63" t="s">
        <v>1136</v>
      </c>
      <c r="C346" s="64" t="s">
        <v>473</v>
      </c>
      <c r="D346" s="66" t="s">
        <v>1129</v>
      </c>
      <c r="E346" s="65" t="s">
        <v>536</v>
      </c>
      <c r="F346" s="104" t="s">
        <v>1902</v>
      </c>
      <c r="G346" s="65" t="s">
        <v>1907</v>
      </c>
      <c r="H346" s="64">
        <v>3.6999999999999998E-2</v>
      </c>
      <c r="I346" s="64">
        <v>25</v>
      </c>
      <c r="J346" s="64" t="s">
        <v>158</v>
      </c>
      <c r="K346" s="64" t="s">
        <v>537</v>
      </c>
      <c r="L346" s="65"/>
    </row>
    <row r="347" spans="1:12" s="72" customFormat="1" x14ac:dyDescent="0.2">
      <c r="A347" s="73"/>
      <c r="B347" s="63" t="s">
        <v>1137</v>
      </c>
      <c r="C347" s="64" t="s">
        <v>473</v>
      </c>
      <c r="D347" s="66" t="s">
        <v>1129</v>
      </c>
      <c r="E347" s="65" t="s">
        <v>536</v>
      </c>
      <c r="F347" s="104" t="s">
        <v>1902</v>
      </c>
      <c r="G347" s="65" t="s">
        <v>1908</v>
      </c>
      <c r="H347" s="64">
        <v>5.0999999999999997E-2</v>
      </c>
      <c r="I347" s="64">
        <v>10</v>
      </c>
      <c r="J347" s="64" t="s">
        <v>158</v>
      </c>
      <c r="K347" s="64" t="s">
        <v>537</v>
      </c>
      <c r="L347" s="65"/>
    </row>
    <row r="348" spans="1:12" s="72" customFormat="1" x14ac:dyDescent="0.2">
      <c r="A348" s="73"/>
      <c r="B348" s="63" t="s">
        <v>1138</v>
      </c>
      <c r="C348" s="64" t="s">
        <v>473</v>
      </c>
      <c r="D348" s="66" t="s">
        <v>1129</v>
      </c>
      <c r="E348" s="65" t="s">
        <v>536</v>
      </c>
      <c r="F348" s="104" t="s">
        <v>1902</v>
      </c>
      <c r="G348" s="65" t="s">
        <v>1908</v>
      </c>
      <c r="H348" s="64">
        <v>4.1000000000000002E-2</v>
      </c>
      <c r="I348" s="64">
        <v>17</v>
      </c>
      <c r="J348" s="64" t="s">
        <v>158</v>
      </c>
      <c r="K348" s="64" t="s">
        <v>537</v>
      </c>
      <c r="L348" s="65"/>
    </row>
    <row r="349" spans="1:12" s="72" customFormat="1" x14ac:dyDescent="0.2">
      <c r="A349" s="73"/>
      <c r="B349" s="63" t="s">
        <v>1139</v>
      </c>
      <c r="C349" s="64" t="s">
        <v>473</v>
      </c>
      <c r="D349" s="66" t="s">
        <v>1129</v>
      </c>
      <c r="E349" s="65" t="s">
        <v>536</v>
      </c>
      <c r="F349" s="104" t="s">
        <v>1902</v>
      </c>
      <c r="G349" s="65" t="s">
        <v>1908</v>
      </c>
      <c r="H349" s="64">
        <v>3.6999999999999998E-2</v>
      </c>
      <c r="I349" s="64">
        <v>25</v>
      </c>
      <c r="J349" s="64" t="s">
        <v>158</v>
      </c>
      <c r="K349" s="64" t="s">
        <v>537</v>
      </c>
      <c r="L349" s="65"/>
    </row>
    <row r="350" spans="1:12" s="72" customFormat="1" x14ac:dyDescent="0.2">
      <c r="A350" s="73"/>
      <c r="B350" s="63" t="s">
        <v>1140</v>
      </c>
      <c r="C350" s="64" t="s">
        <v>473</v>
      </c>
      <c r="D350" s="66" t="s">
        <v>1129</v>
      </c>
      <c r="E350" s="65" t="s">
        <v>536</v>
      </c>
      <c r="F350" s="104" t="s">
        <v>1902</v>
      </c>
      <c r="G350" s="65" t="s">
        <v>1909</v>
      </c>
      <c r="H350" s="64">
        <v>5.0999999999999997E-2</v>
      </c>
      <c r="I350" s="64">
        <v>10</v>
      </c>
      <c r="J350" s="64" t="s">
        <v>158</v>
      </c>
      <c r="K350" s="64" t="s">
        <v>537</v>
      </c>
      <c r="L350" s="65"/>
    </row>
    <row r="351" spans="1:12" s="72" customFormat="1" x14ac:dyDescent="0.2">
      <c r="A351" s="73"/>
      <c r="B351" s="63" t="s">
        <v>1141</v>
      </c>
      <c r="C351" s="64" t="s">
        <v>473</v>
      </c>
      <c r="D351" s="66" t="s">
        <v>1129</v>
      </c>
      <c r="E351" s="65" t="s">
        <v>536</v>
      </c>
      <c r="F351" s="104" t="s">
        <v>1902</v>
      </c>
      <c r="G351" s="65" t="s">
        <v>1909</v>
      </c>
      <c r="H351" s="64">
        <v>4.1000000000000002E-2</v>
      </c>
      <c r="I351" s="64">
        <v>17</v>
      </c>
      <c r="J351" s="64" t="s">
        <v>158</v>
      </c>
      <c r="K351" s="64" t="s">
        <v>537</v>
      </c>
      <c r="L351" s="65"/>
    </row>
    <row r="352" spans="1:12" s="72" customFormat="1" x14ac:dyDescent="0.2">
      <c r="A352" s="73"/>
      <c r="B352" s="63" t="s">
        <v>1142</v>
      </c>
      <c r="C352" s="64" t="s">
        <v>473</v>
      </c>
      <c r="D352" s="66" t="s">
        <v>1129</v>
      </c>
      <c r="E352" s="65" t="s">
        <v>536</v>
      </c>
      <c r="F352" s="104" t="s">
        <v>1902</v>
      </c>
      <c r="G352" s="65" t="s">
        <v>1909</v>
      </c>
      <c r="H352" s="64">
        <v>3.6999999999999998E-2</v>
      </c>
      <c r="I352" s="64">
        <v>25</v>
      </c>
      <c r="J352" s="64" t="s">
        <v>158</v>
      </c>
      <c r="K352" s="64" t="s">
        <v>537</v>
      </c>
      <c r="L352" s="65"/>
    </row>
    <row r="353" spans="1:12" s="72" customFormat="1" x14ac:dyDescent="0.2">
      <c r="A353" s="73"/>
      <c r="B353" s="63" t="s">
        <v>1143</v>
      </c>
      <c r="C353" s="64" t="s">
        <v>473</v>
      </c>
      <c r="D353" s="66" t="s">
        <v>1129</v>
      </c>
      <c r="E353" s="65" t="s">
        <v>536</v>
      </c>
      <c r="F353" s="104" t="s">
        <v>1902</v>
      </c>
      <c r="G353" s="65" t="s">
        <v>1910</v>
      </c>
      <c r="H353" s="64">
        <v>5.0999999999999997E-2</v>
      </c>
      <c r="I353" s="64">
        <v>10</v>
      </c>
      <c r="J353" s="64" t="s">
        <v>158</v>
      </c>
      <c r="K353" s="64" t="s">
        <v>537</v>
      </c>
      <c r="L353" s="65"/>
    </row>
    <row r="354" spans="1:12" s="72" customFormat="1" x14ac:dyDescent="0.2">
      <c r="A354" s="73"/>
      <c r="B354" s="63" t="s">
        <v>1144</v>
      </c>
      <c r="C354" s="64" t="s">
        <v>473</v>
      </c>
      <c r="D354" s="66" t="s">
        <v>1129</v>
      </c>
      <c r="E354" s="65" t="s">
        <v>536</v>
      </c>
      <c r="F354" s="104" t="s">
        <v>1902</v>
      </c>
      <c r="G354" s="65" t="s">
        <v>1910</v>
      </c>
      <c r="H354" s="64">
        <v>4.1000000000000002E-2</v>
      </c>
      <c r="I354" s="64">
        <v>17</v>
      </c>
      <c r="J354" s="64" t="s">
        <v>158</v>
      </c>
      <c r="K354" s="64" t="s">
        <v>537</v>
      </c>
      <c r="L354" s="65"/>
    </row>
    <row r="355" spans="1:12" s="72" customFormat="1" x14ac:dyDescent="0.2">
      <c r="A355" s="73"/>
      <c r="B355" s="63" t="s">
        <v>1145</v>
      </c>
      <c r="C355" s="64" t="s">
        <v>473</v>
      </c>
      <c r="D355" s="66" t="s">
        <v>1129</v>
      </c>
      <c r="E355" s="65" t="s">
        <v>536</v>
      </c>
      <c r="F355" s="104" t="s">
        <v>1902</v>
      </c>
      <c r="G355" s="65" t="s">
        <v>1910</v>
      </c>
      <c r="H355" s="64">
        <v>3.6999999999999998E-2</v>
      </c>
      <c r="I355" s="64">
        <v>25</v>
      </c>
      <c r="J355" s="64" t="s">
        <v>158</v>
      </c>
      <c r="K355" s="64" t="s">
        <v>537</v>
      </c>
      <c r="L355" s="65"/>
    </row>
    <row r="356" spans="1:12" s="72" customFormat="1" x14ac:dyDescent="0.2">
      <c r="A356" s="73"/>
      <c r="B356" s="63" t="s">
        <v>1146</v>
      </c>
      <c r="C356" s="64" t="s">
        <v>473</v>
      </c>
      <c r="D356" s="66" t="s">
        <v>1129</v>
      </c>
      <c r="E356" s="65" t="s">
        <v>536</v>
      </c>
      <c r="F356" s="104" t="s">
        <v>1902</v>
      </c>
      <c r="G356" s="65" t="s">
        <v>1911</v>
      </c>
      <c r="H356" s="64">
        <v>5.0999999999999997E-2</v>
      </c>
      <c r="I356" s="64">
        <v>10</v>
      </c>
      <c r="J356" s="64" t="s">
        <v>158</v>
      </c>
      <c r="K356" s="64" t="s">
        <v>537</v>
      </c>
      <c r="L356" s="65"/>
    </row>
    <row r="357" spans="1:12" s="72" customFormat="1" x14ac:dyDescent="0.2">
      <c r="A357" s="73"/>
      <c r="B357" s="63" t="s">
        <v>1147</v>
      </c>
      <c r="C357" s="64" t="s">
        <v>473</v>
      </c>
      <c r="D357" s="66" t="s">
        <v>1129</v>
      </c>
      <c r="E357" s="65" t="s">
        <v>536</v>
      </c>
      <c r="F357" s="104" t="s">
        <v>1902</v>
      </c>
      <c r="G357" s="65" t="s">
        <v>1911</v>
      </c>
      <c r="H357" s="64">
        <v>4.1000000000000002E-2</v>
      </c>
      <c r="I357" s="64">
        <v>17</v>
      </c>
      <c r="J357" s="64" t="s">
        <v>158</v>
      </c>
      <c r="K357" s="64" t="s">
        <v>537</v>
      </c>
      <c r="L357" s="65"/>
    </row>
    <row r="358" spans="1:12" s="72" customFormat="1" ht="12.75" customHeight="1" x14ac:dyDescent="0.2">
      <c r="A358" s="73"/>
      <c r="B358" s="63" t="s">
        <v>1148</v>
      </c>
      <c r="C358" s="64" t="s">
        <v>473</v>
      </c>
      <c r="D358" s="66" t="s">
        <v>1129</v>
      </c>
      <c r="E358" s="65" t="s">
        <v>536</v>
      </c>
      <c r="F358" s="104" t="s">
        <v>1902</v>
      </c>
      <c r="G358" s="65" t="s">
        <v>1911</v>
      </c>
      <c r="H358" s="64">
        <v>3.6999999999999998E-2</v>
      </c>
      <c r="I358" s="64">
        <v>25</v>
      </c>
      <c r="J358" s="64" t="s">
        <v>158</v>
      </c>
      <c r="K358" s="64" t="s">
        <v>537</v>
      </c>
      <c r="L358" s="65"/>
    </row>
    <row r="359" spans="1:12" s="72" customFormat="1" ht="12.75" customHeight="1" x14ac:dyDescent="0.2">
      <c r="A359" s="73"/>
      <c r="B359" s="63" t="s">
        <v>2331</v>
      </c>
      <c r="C359" s="64" t="s">
        <v>519</v>
      </c>
      <c r="D359" s="66" t="s">
        <v>1129</v>
      </c>
      <c r="E359" s="65" t="s">
        <v>157</v>
      </c>
      <c r="F359" s="155" t="s">
        <v>2332</v>
      </c>
      <c r="G359" s="155" t="s">
        <v>2333</v>
      </c>
      <c r="H359" s="64">
        <v>4.8000000000000001E-2</v>
      </c>
      <c r="I359" s="64">
        <v>30</v>
      </c>
      <c r="J359" s="64" t="s">
        <v>158</v>
      </c>
      <c r="K359" s="64" t="s">
        <v>2334</v>
      </c>
      <c r="L359" s="65"/>
    </row>
    <row r="360" spans="1:12" s="72" customFormat="1" ht="12.75" customHeight="1" x14ac:dyDescent="0.2">
      <c r="A360" s="73"/>
      <c r="B360" s="63" t="s">
        <v>2335</v>
      </c>
      <c r="C360" s="64" t="s">
        <v>519</v>
      </c>
      <c r="D360" s="66" t="s">
        <v>1129</v>
      </c>
      <c r="E360" s="65" t="s">
        <v>157</v>
      </c>
      <c r="F360" s="155" t="s">
        <v>2332</v>
      </c>
      <c r="G360" s="155" t="s">
        <v>2333</v>
      </c>
      <c r="H360" s="64">
        <v>4.3999999999999997E-2</v>
      </c>
      <c r="I360" s="64">
        <v>41</v>
      </c>
      <c r="J360" s="64" t="s">
        <v>158</v>
      </c>
      <c r="K360" s="64" t="s">
        <v>2334</v>
      </c>
      <c r="L360" s="65"/>
    </row>
    <row r="361" spans="1:12" s="72" customFormat="1" ht="12.75" customHeight="1" x14ac:dyDescent="0.2">
      <c r="A361" s="73"/>
      <c r="B361" s="63" t="s">
        <v>2336</v>
      </c>
      <c r="C361" s="64" t="s">
        <v>519</v>
      </c>
      <c r="D361" s="66" t="s">
        <v>1129</v>
      </c>
      <c r="E361" s="65" t="s">
        <v>157</v>
      </c>
      <c r="F361" s="155" t="s">
        <v>2332</v>
      </c>
      <c r="G361" s="155" t="s">
        <v>2333</v>
      </c>
      <c r="H361" s="64">
        <v>4.2000000000000003E-2</v>
      </c>
      <c r="I361" s="64">
        <v>61</v>
      </c>
      <c r="J361" s="64" t="s">
        <v>158</v>
      </c>
      <c r="K361" s="64" t="s">
        <v>2334</v>
      </c>
      <c r="L361" s="65"/>
    </row>
    <row r="362" spans="1:12" s="72" customFormat="1" ht="12.75" customHeight="1" x14ac:dyDescent="0.2">
      <c r="A362" s="73"/>
      <c r="B362" s="63" t="s">
        <v>2337</v>
      </c>
      <c r="C362" s="64" t="s">
        <v>519</v>
      </c>
      <c r="D362" s="66" t="s">
        <v>1129</v>
      </c>
      <c r="E362" s="65" t="s">
        <v>157</v>
      </c>
      <c r="F362" s="155" t="s">
        <v>2332</v>
      </c>
      <c r="G362" s="155" t="s">
        <v>2333</v>
      </c>
      <c r="H362" s="64">
        <v>4.2000000000000003E-2</v>
      </c>
      <c r="I362" s="64">
        <v>121</v>
      </c>
      <c r="J362" s="64" t="s">
        <v>158</v>
      </c>
      <c r="K362" s="64" t="s">
        <v>2334</v>
      </c>
      <c r="L362" s="65"/>
    </row>
    <row r="363" spans="1:12" s="72" customFormat="1" ht="12.75" customHeight="1" x14ac:dyDescent="0.2">
      <c r="A363" s="73"/>
      <c r="B363" s="63" t="s">
        <v>2338</v>
      </c>
      <c r="C363" s="64" t="s">
        <v>519</v>
      </c>
      <c r="D363" s="66" t="s">
        <v>1129</v>
      </c>
      <c r="E363" s="65" t="s">
        <v>157</v>
      </c>
      <c r="F363" s="155" t="s">
        <v>2332</v>
      </c>
      <c r="G363" s="155" t="s">
        <v>2342</v>
      </c>
      <c r="H363" s="64">
        <v>0.48</v>
      </c>
      <c r="I363" s="64">
        <v>30</v>
      </c>
      <c r="J363" s="64" t="s">
        <v>158</v>
      </c>
      <c r="K363" s="64" t="s">
        <v>2334</v>
      </c>
      <c r="L363" s="65"/>
    </row>
    <row r="364" spans="1:12" s="72" customFormat="1" ht="12.75" customHeight="1" x14ac:dyDescent="0.2">
      <c r="A364" s="73"/>
      <c r="B364" s="63" t="s">
        <v>2339</v>
      </c>
      <c r="C364" s="64" t="s">
        <v>519</v>
      </c>
      <c r="D364" s="66" t="s">
        <v>1129</v>
      </c>
      <c r="E364" s="65" t="s">
        <v>157</v>
      </c>
      <c r="F364" s="155" t="s">
        <v>2332</v>
      </c>
      <c r="G364" s="155" t="s">
        <v>2342</v>
      </c>
      <c r="H364" s="64">
        <v>4.2999999999999997E-2</v>
      </c>
      <c r="I364" s="64">
        <v>41</v>
      </c>
      <c r="J364" s="64" t="s">
        <v>158</v>
      </c>
      <c r="K364" s="64" t="s">
        <v>2334</v>
      </c>
      <c r="L364" s="65"/>
    </row>
    <row r="365" spans="1:12" s="72" customFormat="1" ht="12.75" customHeight="1" x14ac:dyDescent="0.2">
      <c r="A365" s="73"/>
      <c r="B365" s="63" t="s">
        <v>2340</v>
      </c>
      <c r="C365" s="64" t="s">
        <v>519</v>
      </c>
      <c r="D365" s="66" t="s">
        <v>1129</v>
      </c>
      <c r="E365" s="65" t="s">
        <v>157</v>
      </c>
      <c r="F365" s="155" t="s">
        <v>2332</v>
      </c>
      <c r="G365" s="155" t="s">
        <v>2342</v>
      </c>
      <c r="H365" s="64">
        <v>4.2000000000000003E-2</v>
      </c>
      <c r="I365" s="64">
        <v>61</v>
      </c>
      <c r="J365" s="64" t="s">
        <v>158</v>
      </c>
      <c r="K365" s="64" t="s">
        <v>2334</v>
      </c>
      <c r="L365" s="65"/>
    </row>
    <row r="366" spans="1:12" s="72" customFormat="1" ht="12.75" customHeight="1" x14ac:dyDescent="0.2">
      <c r="A366" s="73"/>
      <c r="B366" s="63" t="s">
        <v>2341</v>
      </c>
      <c r="C366" s="64" t="s">
        <v>519</v>
      </c>
      <c r="D366" s="66" t="s">
        <v>1129</v>
      </c>
      <c r="E366" s="65" t="s">
        <v>157</v>
      </c>
      <c r="F366" s="155" t="s">
        <v>2332</v>
      </c>
      <c r="G366" s="155" t="s">
        <v>2342</v>
      </c>
      <c r="H366" s="64">
        <v>4.5999999999999999E-2</v>
      </c>
      <c r="I366" s="64">
        <v>121</v>
      </c>
      <c r="J366" s="64" t="s">
        <v>158</v>
      </c>
      <c r="K366" s="64" t="s">
        <v>2334</v>
      </c>
      <c r="L366" s="65"/>
    </row>
    <row r="367" spans="1:12" s="72" customFormat="1" ht="12.75" customHeight="1" x14ac:dyDescent="0.2">
      <c r="A367" s="73"/>
      <c r="B367" s="63" t="s">
        <v>2343</v>
      </c>
      <c r="C367" s="64" t="s">
        <v>519</v>
      </c>
      <c r="D367" s="66" t="s">
        <v>1129</v>
      </c>
      <c r="E367" s="65" t="s">
        <v>157</v>
      </c>
      <c r="F367" s="155" t="s">
        <v>2332</v>
      </c>
      <c r="G367" s="65" t="s">
        <v>2347</v>
      </c>
      <c r="H367" s="64">
        <v>4.8000000000000001E-2</v>
      </c>
      <c r="I367" s="64">
        <v>30</v>
      </c>
      <c r="J367" s="64" t="s">
        <v>158</v>
      </c>
      <c r="K367" s="64" t="s">
        <v>2334</v>
      </c>
      <c r="L367" s="65"/>
    </row>
    <row r="368" spans="1:12" s="72" customFormat="1" ht="12.75" customHeight="1" x14ac:dyDescent="0.2">
      <c r="A368" s="73"/>
      <c r="B368" s="63" t="s">
        <v>2344</v>
      </c>
      <c r="C368" s="64" t="s">
        <v>519</v>
      </c>
      <c r="D368" s="66" t="s">
        <v>1129</v>
      </c>
      <c r="E368" s="65" t="s">
        <v>157</v>
      </c>
      <c r="F368" s="155" t="s">
        <v>2332</v>
      </c>
      <c r="G368" s="65" t="s">
        <v>2347</v>
      </c>
      <c r="H368" s="64">
        <v>4.3999999999999997E-2</v>
      </c>
      <c r="I368" s="64">
        <v>41</v>
      </c>
      <c r="J368" s="64" t="s">
        <v>158</v>
      </c>
      <c r="K368" s="64" t="s">
        <v>2334</v>
      </c>
      <c r="L368" s="65"/>
    </row>
    <row r="369" spans="1:12" s="72" customFormat="1" ht="12.75" customHeight="1" x14ac:dyDescent="0.2">
      <c r="A369" s="73"/>
      <c r="B369" s="63" t="s">
        <v>2345</v>
      </c>
      <c r="C369" s="64" t="s">
        <v>519</v>
      </c>
      <c r="D369" s="66" t="s">
        <v>1129</v>
      </c>
      <c r="E369" s="65" t="s">
        <v>157</v>
      </c>
      <c r="F369" s="155" t="s">
        <v>2332</v>
      </c>
      <c r="G369" s="65" t="s">
        <v>2347</v>
      </c>
      <c r="H369" s="64">
        <v>4.2000000000000003E-2</v>
      </c>
      <c r="I369" s="64">
        <v>61</v>
      </c>
      <c r="J369" s="64" t="s">
        <v>158</v>
      </c>
      <c r="K369" s="64" t="s">
        <v>2334</v>
      </c>
      <c r="L369" s="65"/>
    </row>
    <row r="370" spans="1:12" s="72" customFormat="1" ht="12.75" customHeight="1" x14ac:dyDescent="0.2">
      <c r="A370" s="73"/>
      <c r="B370" s="63" t="s">
        <v>2346</v>
      </c>
      <c r="C370" s="64" t="s">
        <v>519</v>
      </c>
      <c r="D370" s="66" t="s">
        <v>1129</v>
      </c>
      <c r="E370" s="65" t="s">
        <v>157</v>
      </c>
      <c r="F370" s="155" t="s">
        <v>2332</v>
      </c>
      <c r="G370" s="65" t="s">
        <v>2347</v>
      </c>
      <c r="H370" s="64">
        <v>4.2000000000000003E-2</v>
      </c>
      <c r="I370" s="64">
        <v>121</v>
      </c>
      <c r="J370" s="64" t="s">
        <v>158</v>
      </c>
      <c r="K370" s="64" t="s">
        <v>2334</v>
      </c>
      <c r="L370" s="65"/>
    </row>
    <row r="371" spans="1:12" s="72" customFormat="1" ht="12.75" customHeight="1" x14ac:dyDescent="0.2">
      <c r="A371" s="73"/>
      <c r="B371" s="63" t="s">
        <v>2349</v>
      </c>
      <c r="C371" s="64" t="s">
        <v>519</v>
      </c>
      <c r="D371" s="66" t="s">
        <v>1129</v>
      </c>
      <c r="E371" s="65" t="s">
        <v>157</v>
      </c>
      <c r="F371" s="155" t="s">
        <v>2332</v>
      </c>
      <c r="G371" s="65" t="s">
        <v>2348</v>
      </c>
      <c r="H371" s="64">
        <v>4.8000000000000001E-2</v>
      </c>
      <c r="I371" s="64">
        <v>30</v>
      </c>
      <c r="J371" s="64" t="s">
        <v>158</v>
      </c>
      <c r="K371" s="64" t="s">
        <v>2334</v>
      </c>
      <c r="L371" s="65"/>
    </row>
    <row r="372" spans="1:12" s="72" customFormat="1" ht="12.75" customHeight="1" x14ac:dyDescent="0.2">
      <c r="A372" s="73"/>
      <c r="B372" s="63" t="s">
        <v>2350</v>
      </c>
      <c r="C372" s="64" t="s">
        <v>519</v>
      </c>
      <c r="D372" s="66" t="s">
        <v>1129</v>
      </c>
      <c r="E372" s="65" t="s">
        <v>157</v>
      </c>
      <c r="F372" s="155" t="s">
        <v>2332</v>
      </c>
      <c r="G372" s="65" t="s">
        <v>2348</v>
      </c>
      <c r="H372" s="64">
        <v>4.3999999999999997E-2</v>
      </c>
      <c r="I372" s="64">
        <v>41</v>
      </c>
      <c r="J372" s="64" t="s">
        <v>158</v>
      </c>
      <c r="K372" s="64" t="s">
        <v>2334</v>
      </c>
      <c r="L372" s="65"/>
    </row>
    <row r="373" spans="1:12" s="72" customFormat="1" ht="12.75" customHeight="1" x14ac:dyDescent="0.2">
      <c r="A373" s="73"/>
      <c r="B373" s="63" t="s">
        <v>2351</v>
      </c>
      <c r="C373" s="64" t="s">
        <v>519</v>
      </c>
      <c r="D373" s="66" t="s">
        <v>1129</v>
      </c>
      <c r="E373" s="65" t="s">
        <v>157</v>
      </c>
      <c r="F373" s="155" t="s">
        <v>2332</v>
      </c>
      <c r="G373" s="65" t="s">
        <v>2348</v>
      </c>
      <c r="H373" s="64">
        <v>4.2000000000000003E-2</v>
      </c>
      <c r="I373" s="64">
        <v>61</v>
      </c>
      <c r="J373" s="64" t="s">
        <v>158</v>
      </c>
      <c r="K373" s="64" t="s">
        <v>2334</v>
      </c>
      <c r="L373" s="65"/>
    </row>
    <row r="374" spans="1:12" s="72" customFormat="1" ht="12.75" customHeight="1" x14ac:dyDescent="0.2">
      <c r="A374" s="73"/>
      <c r="B374" s="63" t="s">
        <v>2352</v>
      </c>
      <c r="C374" s="64" t="s">
        <v>519</v>
      </c>
      <c r="D374" s="66" t="s">
        <v>1129</v>
      </c>
      <c r="E374" s="65" t="s">
        <v>157</v>
      </c>
      <c r="F374" s="155" t="s">
        <v>2332</v>
      </c>
      <c r="G374" s="65" t="s">
        <v>2348</v>
      </c>
      <c r="H374" s="64">
        <v>4.2000000000000003E-2</v>
      </c>
      <c r="I374" s="64">
        <v>121</v>
      </c>
      <c r="J374" s="64" t="s">
        <v>158</v>
      </c>
      <c r="K374" s="64" t="s">
        <v>2334</v>
      </c>
      <c r="L374" s="65"/>
    </row>
    <row r="375" spans="1:12" s="72" customFormat="1" ht="12.75" customHeight="1" x14ac:dyDescent="0.2">
      <c r="A375" s="73"/>
      <c r="B375" s="63" t="s">
        <v>2354</v>
      </c>
      <c r="C375" s="64" t="s">
        <v>519</v>
      </c>
      <c r="D375" s="66" t="s">
        <v>1129</v>
      </c>
      <c r="E375" s="65" t="s">
        <v>157</v>
      </c>
      <c r="F375" s="155" t="s">
        <v>2332</v>
      </c>
      <c r="G375" s="65" t="s">
        <v>2353</v>
      </c>
      <c r="H375" s="64">
        <v>4.8000000000000001E-2</v>
      </c>
      <c r="I375" s="64">
        <v>30</v>
      </c>
      <c r="J375" s="64" t="s">
        <v>158</v>
      </c>
      <c r="K375" s="64" t="s">
        <v>2334</v>
      </c>
      <c r="L375" s="65"/>
    </row>
    <row r="376" spans="1:12" s="72" customFormat="1" ht="12.75" customHeight="1" x14ac:dyDescent="0.2">
      <c r="A376" s="73"/>
      <c r="B376" s="63" t="s">
        <v>2355</v>
      </c>
      <c r="C376" s="64" t="s">
        <v>519</v>
      </c>
      <c r="D376" s="66" t="s">
        <v>1129</v>
      </c>
      <c r="E376" s="65" t="s">
        <v>157</v>
      </c>
      <c r="F376" s="155" t="s">
        <v>2332</v>
      </c>
      <c r="G376" s="65" t="s">
        <v>2353</v>
      </c>
      <c r="H376" s="64">
        <v>4.2999999999999997E-2</v>
      </c>
      <c r="I376" s="64">
        <v>41</v>
      </c>
      <c r="J376" s="64" t="s">
        <v>158</v>
      </c>
      <c r="K376" s="64" t="s">
        <v>2334</v>
      </c>
      <c r="L376" s="65"/>
    </row>
    <row r="377" spans="1:12" s="72" customFormat="1" ht="12.75" customHeight="1" x14ac:dyDescent="0.2">
      <c r="A377" s="73"/>
      <c r="B377" s="63" t="s">
        <v>2356</v>
      </c>
      <c r="C377" s="64" t="s">
        <v>519</v>
      </c>
      <c r="D377" s="66" t="s">
        <v>1129</v>
      </c>
      <c r="E377" s="65" t="s">
        <v>157</v>
      </c>
      <c r="F377" s="155" t="s">
        <v>2332</v>
      </c>
      <c r="G377" s="65" t="s">
        <v>2353</v>
      </c>
      <c r="H377" s="64">
        <v>4.2000000000000003E-2</v>
      </c>
      <c r="I377" s="64">
        <v>61</v>
      </c>
      <c r="J377" s="64" t="s">
        <v>158</v>
      </c>
      <c r="K377" s="64" t="s">
        <v>2334</v>
      </c>
      <c r="L377" s="65"/>
    </row>
    <row r="378" spans="1:12" s="72" customFormat="1" ht="12.75" customHeight="1" x14ac:dyDescent="0.2">
      <c r="A378" s="73"/>
      <c r="B378" s="63" t="s">
        <v>2357</v>
      </c>
      <c r="C378" s="64" t="s">
        <v>519</v>
      </c>
      <c r="D378" s="66" t="s">
        <v>1129</v>
      </c>
      <c r="E378" s="65" t="s">
        <v>157</v>
      </c>
      <c r="F378" s="155" t="s">
        <v>2332</v>
      </c>
      <c r="G378" s="65" t="s">
        <v>2353</v>
      </c>
      <c r="H378" s="64">
        <v>4.5999999999999999E-2</v>
      </c>
      <c r="I378" s="64">
        <v>121</v>
      </c>
      <c r="J378" s="64" t="s">
        <v>158</v>
      </c>
      <c r="K378" s="64" t="s">
        <v>2334</v>
      </c>
      <c r="L378" s="65"/>
    </row>
    <row r="379" spans="1:12" s="72" customFormat="1" ht="12.75" customHeight="1" x14ac:dyDescent="0.2">
      <c r="A379" s="73"/>
      <c r="B379" s="63" t="s">
        <v>2359</v>
      </c>
      <c r="C379" s="64" t="s">
        <v>519</v>
      </c>
      <c r="D379" s="66" t="s">
        <v>1129</v>
      </c>
      <c r="E379" s="65" t="s">
        <v>157</v>
      </c>
      <c r="F379" s="155" t="s">
        <v>2332</v>
      </c>
      <c r="G379" s="65" t="s">
        <v>2358</v>
      </c>
      <c r="H379" s="64">
        <v>4.8000000000000001E-2</v>
      </c>
      <c r="I379" s="64">
        <v>30</v>
      </c>
      <c r="J379" s="64" t="s">
        <v>158</v>
      </c>
      <c r="K379" s="64" t="s">
        <v>2334</v>
      </c>
      <c r="L379" s="65"/>
    </row>
    <row r="380" spans="1:12" s="72" customFormat="1" ht="12.75" customHeight="1" x14ac:dyDescent="0.2">
      <c r="A380" s="73"/>
      <c r="B380" s="63" t="s">
        <v>2360</v>
      </c>
      <c r="C380" s="64" t="s">
        <v>519</v>
      </c>
      <c r="D380" s="66" t="s">
        <v>1129</v>
      </c>
      <c r="E380" s="65" t="s">
        <v>157</v>
      </c>
      <c r="F380" s="155" t="s">
        <v>2332</v>
      </c>
      <c r="G380" s="65" t="s">
        <v>2358</v>
      </c>
      <c r="H380" s="64">
        <v>4.2999999999999997E-2</v>
      </c>
      <c r="I380" s="64">
        <v>41</v>
      </c>
      <c r="J380" s="64" t="s">
        <v>158</v>
      </c>
      <c r="K380" s="64" t="s">
        <v>2334</v>
      </c>
      <c r="L380" s="65"/>
    </row>
    <row r="381" spans="1:12" s="72" customFormat="1" ht="12.75" customHeight="1" x14ac:dyDescent="0.2">
      <c r="A381" s="73"/>
      <c r="B381" s="63" t="s">
        <v>2361</v>
      </c>
      <c r="C381" s="64" t="s">
        <v>519</v>
      </c>
      <c r="D381" s="66" t="s">
        <v>1129</v>
      </c>
      <c r="E381" s="65" t="s">
        <v>157</v>
      </c>
      <c r="F381" s="155" t="s">
        <v>2332</v>
      </c>
      <c r="G381" s="65" t="s">
        <v>2358</v>
      </c>
      <c r="H381" s="64">
        <v>4.2000000000000003E-2</v>
      </c>
      <c r="I381" s="64">
        <v>61</v>
      </c>
      <c r="J381" s="64" t="s">
        <v>158</v>
      </c>
      <c r="K381" s="64" t="s">
        <v>2334</v>
      </c>
      <c r="L381" s="65"/>
    </row>
    <row r="382" spans="1:12" s="72" customFormat="1" ht="12.75" customHeight="1" x14ac:dyDescent="0.2">
      <c r="A382" s="73"/>
      <c r="B382" s="63" t="s">
        <v>2362</v>
      </c>
      <c r="C382" s="64" t="s">
        <v>519</v>
      </c>
      <c r="D382" s="66" t="s">
        <v>1129</v>
      </c>
      <c r="E382" s="65" t="s">
        <v>157</v>
      </c>
      <c r="F382" s="155" t="s">
        <v>2332</v>
      </c>
      <c r="G382" s="65" t="s">
        <v>2358</v>
      </c>
      <c r="H382" s="64">
        <v>4.5999999999999999E-2</v>
      </c>
      <c r="I382" s="64">
        <v>121</v>
      </c>
      <c r="J382" s="64" t="s">
        <v>158</v>
      </c>
      <c r="K382" s="64" t="s">
        <v>2334</v>
      </c>
      <c r="L382" s="65"/>
    </row>
    <row r="383" spans="1:12" s="72" customFormat="1" ht="12.75" customHeight="1" x14ac:dyDescent="0.2">
      <c r="A383" s="73"/>
      <c r="B383" s="63" t="s">
        <v>2365</v>
      </c>
      <c r="C383" s="64" t="s">
        <v>519</v>
      </c>
      <c r="D383" s="66" t="s">
        <v>1129</v>
      </c>
      <c r="E383" s="65" t="s">
        <v>157</v>
      </c>
      <c r="F383" s="155" t="s">
        <v>2332</v>
      </c>
      <c r="G383" s="65" t="s">
        <v>2363</v>
      </c>
      <c r="H383" s="64">
        <v>4.8000000000000001E-2</v>
      </c>
      <c r="I383" s="64">
        <v>30</v>
      </c>
      <c r="J383" s="64" t="s">
        <v>158</v>
      </c>
      <c r="K383" s="64" t="s">
        <v>2334</v>
      </c>
      <c r="L383" s="65"/>
    </row>
    <row r="384" spans="1:12" s="72" customFormat="1" ht="12.75" customHeight="1" x14ac:dyDescent="0.2">
      <c r="A384" s="73"/>
      <c r="B384" s="63" t="s">
        <v>2366</v>
      </c>
      <c r="C384" s="64" t="s">
        <v>519</v>
      </c>
      <c r="D384" s="66" t="s">
        <v>1129</v>
      </c>
      <c r="E384" s="65" t="s">
        <v>157</v>
      </c>
      <c r="F384" s="155" t="s">
        <v>2332</v>
      </c>
      <c r="G384" s="65" t="s">
        <v>2363</v>
      </c>
      <c r="H384" s="64">
        <v>4.3999999999999997E-2</v>
      </c>
      <c r="I384" s="64">
        <v>41</v>
      </c>
      <c r="J384" s="64" t="s">
        <v>158</v>
      </c>
      <c r="K384" s="64" t="s">
        <v>2334</v>
      </c>
      <c r="L384" s="65"/>
    </row>
    <row r="385" spans="1:12" s="72" customFormat="1" ht="12.75" customHeight="1" x14ac:dyDescent="0.2">
      <c r="A385" s="73"/>
      <c r="B385" s="63" t="s">
        <v>2367</v>
      </c>
      <c r="C385" s="64" t="s">
        <v>519</v>
      </c>
      <c r="D385" s="66" t="s">
        <v>1129</v>
      </c>
      <c r="E385" s="65" t="s">
        <v>157</v>
      </c>
      <c r="F385" s="155" t="s">
        <v>2332</v>
      </c>
      <c r="G385" s="65" t="s">
        <v>2363</v>
      </c>
      <c r="H385" s="64">
        <v>4.2000000000000003E-2</v>
      </c>
      <c r="I385" s="64">
        <v>61</v>
      </c>
      <c r="J385" s="64" t="s">
        <v>158</v>
      </c>
      <c r="K385" s="64" t="s">
        <v>2334</v>
      </c>
      <c r="L385" s="65"/>
    </row>
    <row r="386" spans="1:12" s="72" customFormat="1" ht="12.75" customHeight="1" x14ac:dyDescent="0.2">
      <c r="A386" s="73"/>
      <c r="B386" s="63" t="s">
        <v>2368</v>
      </c>
      <c r="C386" s="64" t="s">
        <v>519</v>
      </c>
      <c r="D386" s="66" t="s">
        <v>1129</v>
      </c>
      <c r="E386" s="65" t="s">
        <v>157</v>
      </c>
      <c r="F386" s="155" t="s">
        <v>2332</v>
      </c>
      <c r="G386" s="65" t="s">
        <v>2363</v>
      </c>
      <c r="H386" s="64">
        <v>4.2000000000000003E-2</v>
      </c>
      <c r="I386" s="64">
        <v>121</v>
      </c>
      <c r="J386" s="64" t="s">
        <v>158</v>
      </c>
      <c r="K386" s="64" t="s">
        <v>2334</v>
      </c>
      <c r="L386" s="65"/>
    </row>
    <row r="387" spans="1:12" s="72" customFormat="1" ht="12.75" customHeight="1" x14ac:dyDescent="0.2">
      <c r="A387" s="73"/>
      <c r="B387" s="63" t="s">
        <v>2369</v>
      </c>
      <c r="C387" s="64" t="s">
        <v>519</v>
      </c>
      <c r="D387" s="66" t="s">
        <v>1129</v>
      </c>
      <c r="E387" s="65" t="s">
        <v>157</v>
      </c>
      <c r="F387" s="155" t="s">
        <v>2332</v>
      </c>
      <c r="G387" s="65" t="s">
        <v>2364</v>
      </c>
      <c r="H387" s="64">
        <v>4.8000000000000001E-2</v>
      </c>
      <c r="I387" s="64">
        <v>30</v>
      </c>
      <c r="J387" s="64" t="s">
        <v>158</v>
      </c>
      <c r="K387" s="64" t="s">
        <v>2334</v>
      </c>
      <c r="L387" s="65"/>
    </row>
    <row r="388" spans="1:12" s="72" customFormat="1" ht="12.75" customHeight="1" x14ac:dyDescent="0.2">
      <c r="A388" s="73"/>
      <c r="B388" s="63" t="s">
        <v>2370</v>
      </c>
      <c r="C388" s="64" t="s">
        <v>519</v>
      </c>
      <c r="D388" s="66" t="s">
        <v>1129</v>
      </c>
      <c r="E388" s="65" t="s">
        <v>157</v>
      </c>
      <c r="F388" s="155" t="s">
        <v>2332</v>
      </c>
      <c r="G388" s="65" t="s">
        <v>2364</v>
      </c>
      <c r="H388" s="64">
        <v>4.2999999999999997E-2</v>
      </c>
      <c r="I388" s="64">
        <v>41</v>
      </c>
      <c r="J388" s="64" t="s">
        <v>158</v>
      </c>
      <c r="K388" s="64" t="s">
        <v>2334</v>
      </c>
      <c r="L388" s="65"/>
    </row>
    <row r="389" spans="1:12" s="72" customFormat="1" ht="12.75" customHeight="1" x14ac:dyDescent="0.2">
      <c r="A389" s="73"/>
      <c r="B389" s="63" t="s">
        <v>2371</v>
      </c>
      <c r="C389" s="64" t="s">
        <v>519</v>
      </c>
      <c r="D389" s="66" t="s">
        <v>1129</v>
      </c>
      <c r="E389" s="65" t="s">
        <v>157</v>
      </c>
      <c r="F389" s="155" t="s">
        <v>2332</v>
      </c>
      <c r="G389" s="65" t="s">
        <v>2364</v>
      </c>
      <c r="H389" s="64">
        <v>4.2000000000000003E-2</v>
      </c>
      <c r="I389" s="64">
        <v>61</v>
      </c>
      <c r="J389" s="64" t="s">
        <v>158</v>
      </c>
      <c r="K389" s="64" t="s">
        <v>2334</v>
      </c>
      <c r="L389" s="65"/>
    </row>
    <row r="390" spans="1:12" s="72" customFormat="1" ht="12.75" customHeight="1" x14ac:dyDescent="0.2">
      <c r="A390" s="73"/>
      <c r="B390" s="63" t="s">
        <v>2372</v>
      </c>
      <c r="C390" s="64" t="s">
        <v>519</v>
      </c>
      <c r="D390" s="66" t="s">
        <v>1129</v>
      </c>
      <c r="E390" s="65" t="s">
        <v>157</v>
      </c>
      <c r="F390" s="155" t="s">
        <v>2332</v>
      </c>
      <c r="G390" s="65" t="s">
        <v>2364</v>
      </c>
      <c r="H390" s="64">
        <v>4.5999999999999999E-2</v>
      </c>
      <c r="I390" s="64">
        <v>121</v>
      </c>
      <c r="J390" s="64" t="s">
        <v>158</v>
      </c>
      <c r="K390" s="64" t="s">
        <v>2334</v>
      </c>
      <c r="L390" s="65"/>
    </row>
    <row r="391" spans="1:12" s="72" customFormat="1" ht="12.75" customHeight="1" x14ac:dyDescent="0.2">
      <c r="A391" s="73"/>
      <c r="B391" s="63" t="s">
        <v>2373</v>
      </c>
      <c r="C391" s="64" t="s">
        <v>519</v>
      </c>
      <c r="D391" s="66" t="s">
        <v>475</v>
      </c>
      <c r="E391" s="65" t="s">
        <v>157</v>
      </c>
      <c r="F391" s="155" t="s">
        <v>2332</v>
      </c>
      <c r="G391" s="65" t="s">
        <v>2376</v>
      </c>
      <c r="H391" s="64">
        <v>4.8000000000000001E-2</v>
      </c>
      <c r="I391" s="64">
        <v>30</v>
      </c>
      <c r="J391" s="64" t="s">
        <v>158</v>
      </c>
      <c r="K391" s="64" t="s">
        <v>2334</v>
      </c>
      <c r="L391" s="65"/>
    </row>
    <row r="392" spans="1:12" s="72" customFormat="1" ht="12.75" customHeight="1" x14ac:dyDescent="0.2">
      <c r="A392" s="73"/>
      <c r="B392" s="63" t="s">
        <v>2374</v>
      </c>
      <c r="C392" s="64" t="s">
        <v>519</v>
      </c>
      <c r="D392" s="66" t="s">
        <v>475</v>
      </c>
      <c r="E392" s="65" t="s">
        <v>157</v>
      </c>
      <c r="F392" s="155" t="s">
        <v>2332</v>
      </c>
      <c r="G392" s="65" t="s">
        <v>2376</v>
      </c>
      <c r="H392" s="64">
        <v>4.3999999999999997E-2</v>
      </c>
      <c r="I392" s="64">
        <v>41</v>
      </c>
      <c r="J392" s="64" t="s">
        <v>158</v>
      </c>
      <c r="K392" s="64" t="s">
        <v>2334</v>
      </c>
      <c r="L392" s="65"/>
    </row>
    <row r="393" spans="1:12" s="72" customFormat="1" ht="12.75" customHeight="1" x14ac:dyDescent="0.2">
      <c r="A393" s="73"/>
      <c r="B393" s="63" t="s">
        <v>2375</v>
      </c>
      <c r="C393" s="64" t="s">
        <v>519</v>
      </c>
      <c r="D393" s="66" t="s">
        <v>475</v>
      </c>
      <c r="E393" s="65" t="s">
        <v>157</v>
      </c>
      <c r="F393" s="155" t="s">
        <v>2332</v>
      </c>
      <c r="G393" s="65" t="s">
        <v>2376</v>
      </c>
      <c r="H393" s="64">
        <v>4.2000000000000003E-2</v>
      </c>
      <c r="I393" s="64">
        <v>61</v>
      </c>
      <c r="J393" s="64" t="s">
        <v>158</v>
      </c>
      <c r="K393" s="64" t="s">
        <v>2334</v>
      </c>
      <c r="L393" s="65"/>
    </row>
    <row r="394" spans="1:12" s="72" customFormat="1" ht="12.75" customHeight="1" x14ac:dyDescent="0.2">
      <c r="A394" s="73"/>
      <c r="B394" s="63" t="s">
        <v>2378</v>
      </c>
      <c r="C394" s="64" t="s">
        <v>519</v>
      </c>
      <c r="D394" s="66" t="s">
        <v>475</v>
      </c>
      <c r="E394" s="65" t="s">
        <v>157</v>
      </c>
      <c r="F394" s="155" t="s">
        <v>2332</v>
      </c>
      <c r="G394" s="65" t="s">
        <v>2377</v>
      </c>
      <c r="H394" s="64">
        <v>4.8000000000000001E-2</v>
      </c>
      <c r="I394" s="64">
        <v>30</v>
      </c>
      <c r="J394" s="64" t="s">
        <v>158</v>
      </c>
      <c r="K394" s="64" t="s">
        <v>2334</v>
      </c>
      <c r="L394" s="65"/>
    </row>
    <row r="395" spans="1:12" s="72" customFormat="1" ht="12.75" customHeight="1" x14ac:dyDescent="0.2">
      <c r="A395" s="73"/>
      <c r="B395" s="63" t="s">
        <v>2379</v>
      </c>
      <c r="C395" s="64" t="s">
        <v>519</v>
      </c>
      <c r="D395" s="66" t="s">
        <v>475</v>
      </c>
      <c r="E395" s="65" t="s">
        <v>157</v>
      </c>
      <c r="F395" s="155" t="s">
        <v>2332</v>
      </c>
      <c r="G395" s="65" t="s">
        <v>2377</v>
      </c>
      <c r="H395" s="64">
        <v>4.3999999999999997E-2</v>
      </c>
      <c r="I395" s="64">
        <v>41</v>
      </c>
      <c r="J395" s="64" t="s">
        <v>158</v>
      </c>
      <c r="K395" s="64" t="s">
        <v>2334</v>
      </c>
      <c r="L395" s="65"/>
    </row>
    <row r="396" spans="1:12" s="72" customFormat="1" ht="12.75" customHeight="1" x14ac:dyDescent="0.2">
      <c r="A396" s="73"/>
      <c r="B396" s="63" t="s">
        <v>2380</v>
      </c>
      <c r="C396" s="64" t="s">
        <v>519</v>
      </c>
      <c r="D396" s="66" t="s">
        <v>475</v>
      </c>
      <c r="E396" s="65" t="s">
        <v>157</v>
      </c>
      <c r="F396" s="155" t="s">
        <v>2332</v>
      </c>
      <c r="G396" s="65" t="s">
        <v>2377</v>
      </c>
      <c r="H396" s="64">
        <v>4.2000000000000003E-2</v>
      </c>
      <c r="I396" s="64">
        <v>61</v>
      </c>
      <c r="J396" s="64" t="s">
        <v>158</v>
      </c>
      <c r="K396" s="64" t="s">
        <v>2334</v>
      </c>
      <c r="L396" s="65"/>
    </row>
    <row r="397" spans="1:12" s="72" customFormat="1" ht="12.75" customHeight="1" x14ac:dyDescent="0.2">
      <c r="A397" s="73"/>
      <c r="B397" s="63" t="s">
        <v>2381</v>
      </c>
      <c r="C397" s="64" t="s">
        <v>519</v>
      </c>
      <c r="D397" s="66" t="s">
        <v>475</v>
      </c>
      <c r="E397" s="65" t="s">
        <v>157</v>
      </c>
      <c r="F397" s="155" t="s">
        <v>2332</v>
      </c>
      <c r="G397" s="65" t="s">
        <v>2376</v>
      </c>
      <c r="H397" s="64">
        <v>4.8000000000000001E-2</v>
      </c>
      <c r="I397" s="64">
        <v>30</v>
      </c>
      <c r="J397" s="64" t="s">
        <v>158</v>
      </c>
      <c r="K397" s="64" t="s">
        <v>2334</v>
      </c>
      <c r="L397" s="65"/>
    </row>
    <row r="398" spans="1:12" s="72" customFormat="1" ht="12.75" customHeight="1" x14ac:dyDescent="0.2">
      <c r="A398" s="73"/>
      <c r="B398" s="63" t="s">
        <v>2382</v>
      </c>
      <c r="C398" s="64" t="s">
        <v>519</v>
      </c>
      <c r="D398" s="66" t="s">
        <v>475</v>
      </c>
      <c r="E398" s="65" t="s">
        <v>157</v>
      </c>
      <c r="F398" s="155" t="s">
        <v>2332</v>
      </c>
      <c r="G398" s="65" t="s">
        <v>2376</v>
      </c>
      <c r="H398" s="64">
        <v>4.2999999999999997E-2</v>
      </c>
      <c r="I398" s="64">
        <v>41</v>
      </c>
      <c r="J398" s="64" t="s">
        <v>158</v>
      </c>
      <c r="K398" s="64" t="s">
        <v>2334</v>
      </c>
      <c r="L398" s="65"/>
    </row>
    <row r="399" spans="1:12" s="72" customFormat="1" ht="12.75" customHeight="1" x14ac:dyDescent="0.2">
      <c r="A399" s="73"/>
      <c r="B399" s="63" t="s">
        <v>2383</v>
      </c>
      <c r="C399" s="64" t="s">
        <v>519</v>
      </c>
      <c r="D399" s="66" t="s">
        <v>475</v>
      </c>
      <c r="E399" s="65" t="s">
        <v>157</v>
      </c>
      <c r="F399" s="155" t="s">
        <v>2332</v>
      </c>
      <c r="G399" s="65" t="s">
        <v>2376</v>
      </c>
      <c r="H399" s="64">
        <v>4.2000000000000003E-2</v>
      </c>
      <c r="I399" s="64">
        <v>61</v>
      </c>
      <c r="J399" s="64" t="s">
        <v>158</v>
      </c>
      <c r="K399" s="64" t="s">
        <v>2334</v>
      </c>
      <c r="L399" s="65"/>
    </row>
    <row r="400" spans="1:12" s="72" customFormat="1" ht="12.75" customHeight="1" x14ac:dyDescent="0.2">
      <c r="A400" s="73"/>
      <c r="B400" s="63" t="s">
        <v>2384</v>
      </c>
      <c r="C400" s="64" t="s">
        <v>519</v>
      </c>
      <c r="D400" s="66" t="s">
        <v>475</v>
      </c>
      <c r="E400" s="65" t="s">
        <v>157</v>
      </c>
      <c r="F400" s="155" t="s">
        <v>2332</v>
      </c>
      <c r="G400" s="65" t="s">
        <v>2377</v>
      </c>
      <c r="H400" s="64">
        <v>4.8000000000000001E-2</v>
      </c>
      <c r="I400" s="64">
        <v>30</v>
      </c>
      <c r="J400" s="64" t="s">
        <v>158</v>
      </c>
      <c r="K400" s="64" t="s">
        <v>2334</v>
      </c>
      <c r="L400" s="65"/>
    </row>
    <row r="401" spans="1:12" s="72" customFormat="1" ht="12.75" customHeight="1" x14ac:dyDescent="0.2">
      <c r="A401" s="73"/>
      <c r="B401" s="63" t="s">
        <v>2385</v>
      </c>
      <c r="C401" s="64" t="s">
        <v>519</v>
      </c>
      <c r="D401" s="66" t="s">
        <v>475</v>
      </c>
      <c r="E401" s="65" t="s">
        <v>157</v>
      </c>
      <c r="F401" s="155" t="s">
        <v>2332</v>
      </c>
      <c r="G401" s="65" t="s">
        <v>2377</v>
      </c>
      <c r="H401" s="64">
        <v>4.2999999999999997E-2</v>
      </c>
      <c r="I401" s="64">
        <v>41</v>
      </c>
      <c r="J401" s="64" t="s">
        <v>158</v>
      </c>
      <c r="K401" s="64" t="s">
        <v>2334</v>
      </c>
      <c r="L401" s="65"/>
    </row>
    <row r="402" spans="1:12" s="72" customFormat="1" ht="12.75" customHeight="1" x14ac:dyDescent="0.2">
      <c r="A402" s="73"/>
      <c r="B402" s="63" t="s">
        <v>2386</v>
      </c>
      <c r="C402" s="64" t="s">
        <v>519</v>
      </c>
      <c r="D402" s="66" t="s">
        <v>475</v>
      </c>
      <c r="E402" s="65" t="s">
        <v>157</v>
      </c>
      <c r="F402" s="155" t="s">
        <v>2332</v>
      </c>
      <c r="G402" s="65" t="s">
        <v>2377</v>
      </c>
      <c r="H402" s="64">
        <v>4.2000000000000003E-2</v>
      </c>
      <c r="I402" s="64">
        <v>61</v>
      </c>
      <c r="J402" s="64" t="s">
        <v>158</v>
      </c>
      <c r="K402" s="64" t="s">
        <v>2334</v>
      </c>
      <c r="L402" s="65"/>
    </row>
    <row r="403" spans="1:12" s="72" customFormat="1" ht="12.75" customHeight="1" x14ac:dyDescent="0.2">
      <c r="A403" s="73"/>
      <c r="B403" s="63" t="s">
        <v>2387</v>
      </c>
      <c r="C403" s="64" t="s">
        <v>519</v>
      </c>
      <c r="D403" s="66" t="s">
        <v>475</v>
      </c>
      <c r="E403" s="65" t="s">
        <v>157</v>
      </c>
      <c r="F403" s="155" t="s">
        <v>2332</v>
      </c>
      <c r="G403" s="65" t="s">
        <v>2390</v>
      </c>
      <c r="H403" s="64">
        <v>4.2000000000000003E-2</v>
      </c>
      <c r="I403" s="64">
        <v>70</v>
      </c>
      <c r="J403" s="64" t="s">
        <v>158</v>
      </c>
      <c r="K403" s="64" t="s">
        <v>2334</v>
      </c>
      <c r="L403" s="65"/>
    </row>
    <row r="404" spans="1:12" s="72" customFormat="1" ht="12.75" customHeight="1" x14ac:dyDescent="0.2">
      <c r="A404" s="73"/>
      <c r="B404" s="63" t="s">
        <v>2388</v>
      </c>
      <c r="C404" s="64" t="s">
        <v>519</v>
      </c>
      <c r="D404" s="66" t="s">
        <v>475</v>
      </c>
      <c r="E404" s="65" t="s">
        <v>157</v>
      </c>
      <c r="F404" s="155" t="s">
        <v>2332</v>
      </c>
      <c r="G404" s="65" t="s">
        <v>2390</v>
      </c>
      <c r="H404" s="64">
        <v>4.2999999999999997E-2</v>
      </c>
      <c r="I404" s="64">
        <v>70</v>
      </c>
      <c r="J404" s="64" t="s">
        <v>158</v>
      </c>
      <c r="K404" s="64" t="s">
        <v>2334</v>
      </c>
      <c r="L404" s="65"/>
    </row>
    <row r="405" spans="1:12" s="72" customFormat="1" ht="12.75" customHeight="1" x14ac:dyDescent="0.2">
      <c r="A405" s="73"/>
      <c r="B405" s="63" t="s">
        <v>2389</v>
      </c>
      <c r="C405" s="64" t="s">
        <v>519</v>
      </c>
      <c r="D405" s="66" t="s">
        <v>475</v>
      </c>
      <c r="E405" s="65" t="s">
        <v>157</v>
      </c>
      <c r="F405" s="155" t="s">
        <v>2332</v>
      </c>
      <c r="G405" s="65" t="s">
        <v>2390</v>
      </c>
      <c r="H405" s="64">
        <v>4.2000000000000003E-2</v>
      </c>
      <c r="I405" s="64">
        <v>121</v>
      </c>
      <c r="J405" s="64" t="s">
        <v>158</v>
      </c>
      <c r="K405" s="64" t="s">
        <v>2334</v>
      </c>
      <c r="L405" s="65"/>
    </row>
    <row r="406" spans="1:12" s="72" customFormat="1" x14ac:dyDescent="0.2">
      <c r="A406" s="73"/>
      <c r="B406" s="63" t="s">
        <v>809</v>
      </c>
      <c r="C406" s="64" t="s">
        <v>519</v>
      </c>
      <c r="D406" s="66" t="s">
        <v>475</v>
      </c>
      <c r="E406" s="65" t="s">
        <v>810</v>
      </c>
      <c r="F406" s="65" t="s">
        <v>811</v>
      </c>
      <c r="G406" s="65" t="s">
        <v>812</v>
      </c>
      <c r="H406" s="64">
        <v>0.06</v>
      </c>
      <c r="I406" s="64">
        <v>80</v>
      </c>
      <c r="J406" s="64" t="s">
        <v>158</v>
      </c>
      <c r="K406" s="64" t="s">
        <v>813</v>
      </c>
      <c r="L406" s="65"/>
    </row>
    <row r="407" spans="1:12" s="72" customFormat="1" x14ac:dyDescent="0.2">
      <c r="A407" s="73"/>
      <c r="B407" s="63" t="s">
        <v>814</v>
      </c>
      <c r="C407" s="64" t="s">
        <v>519</v>
      </c>
      <c r="D407" s="66" t="s">
        <v>475</v>
      </c>
      <c r="E407" s="65" t="s">
        <v>810</v>
      </c>
      <c r="F407" s="65" t="s">
        <v>815</v>
      </c>
      <c r="G407" s="65" t="s">
        <v>816</v>
      </c>
      <c r="H407" s="64">
        <v>0.06</v>
      </c>
      <c r="I407" s="64">
        <v>100</v>
      </c>
      <c r="J407" s="64" t="s">
        <v>158</v>
      </c>
      <c r="K407" s="64" t="s">
        <v>813</v>
      </c>
      <c r="L407" s="65"/>
    </row>
    <row r="408" spans="1:12" s="72" customFormat="1" x14ac:dyDescent="0.2">
      <c r="A408" s="73"/>
      <c r="B408" s="63" t="s">
        <v>817</v>
      </c>
      <c r="C408" s="64" t="s">
        <v>519</v>
      </c>
      <c r="D408" s="66" t="s">
        <v>475</v>
      </c>
      <c r="E408" s="65" t="s">
        <v>810</v>
      </c>
      <c r="F408" s="65" t="s">
        <v>818</v>
      </c>
      <c r="G408" s="65" t="s">
        <v>819</v>
      </c>
      <c r="H408" s="64">
        <v>0.06</v>
      </c>
      <c r="I408" s="64">
        <v>125</v>
      </c>
      <c r="J408" s="64" t="s">
        <v>158</v>
      </c>
      <c r="K408" s="64" t="s">
        <v>813</v>
      </c>
      <c r="L408" s="65"/>
    </row>
    <row r="409" spans="1:12" s="72" customFormat="1" x14ac:dyDescent="0.2">
      <c r="A409" s="73"/>
      <c r="B409" s="63" t="s">
        <v>820</v>
      </c>
      <c r="C409" s="64" t="s">
        <v>519</v>
      </c>
      <c r="D409" s="66" t="s">
        <v>475</v>
      </c>
      <c r="E409" s="65" t="s">
        <v>810</v>
      </c>
      <c r="F409" s="65" t="s">
        <v>821</v>
      </c>
      <c r="G409" s="65" t="s">
        <v>822</v>
      </c>
      <c r="H409" s="64">
        <v>0.06</v>
      </c>
      <c r="I409" s="64">
        <v>150</v>
      </c>
      <c r="J409" s="64" t="s">
        <v>158</v>
      </c>
      <c r="K409" s="64" t="s">
        <v>813</v>
      </c>
      <c r="L409" s="65"/>
    </row>
    <row r="410" spans="1:12" s="72" customFormat="1" x14ac:dyDescent="0.2">
      <c r="A410" s="63"/>
      <c r="B410" s="63" t="s">
        <v>823</v>
      </c>
      <c r="C410" s="64" t="s">
        <v>519</v>
      </c>
      <c r="D410" s="66" t="s">
        <v>475</v>
      </c>
      <c r="E410" s="65" t="s">
        <v>810</v>
      </c>
      <c r="F410" s="65" t="s">
        <v>824</v>
      </c>
      <c r="G410" s="65" t="s">
        <v>825</v>
      </c>
      <c r="H410" s="64">
        <v>0.05</v>
      </c>
      <c r="I410" s="64">
        <v>40</v>
      </c>
      <c r="J410" s="64" t="s">
        <v>158</v>
      </c>
      <c r="K410" s="64" t="s">
        <v>813</v>
      </c>
      <c r="L410" s="65"/>
    </row>
    <row r="411" spans="1:12" s="72" customFormat="1" x14ac:dyDescent="0.2">
      <c r="A411" s="63"/>
      <c r="B411" s="63" t="s">
        <v>826</v>
      </c>
      <c r="C411" s="64" t="s">
        <v>519</v>
      </c>
      <c r="D411" s="66" t="s">
        <v>475</v>
      </c>
      <c r="E411" s="65" t="s">
        <v>810</v>
      </c>
      <c r="F411" s="65" t="s">
        <v>827</v>
      </c>
      <c r="G411" s="65" t="s">
        <v>825</v>
      </c>
      <c r="H411" s="64">
        <v>0.05</v>
      </c>
      <c r="I411" s="64">
        <v>50</v>
      </c>
      <c r="J411" s="64" t="s">
        <v>158</v>
      </c>
      <c r="K411" s="64" t="s">
        <v>813</v>
      </c>
      <c r="L411" s="65"/>
    </row>
    <row r="412" spans="1:12" s="72" customFormat="1" x14ac:dyDescent="0.2">
      <c r="A412" s="63"/>
      <c r="B412" s="63" t="s">
        <v>828</v>
      </c>
      <c r="C412" s="64" t="s">
        <v>519</v>
      </c>
      <c r="D412" s="66" t="s">
        <v>475</v>
      </c>
      <c r="E412" s="65" t="s">
        <v>810</v>
      </c>
      <c r="F412" s="65" t="s">
        <v>829</v>
      </c>
      <c r="G412" s="65" t="s">
        <v>825</v>
      </c>
      <c r="H412" s="64">
        <v>0.05</v>
      </c>
      <c r="I412" s="64">
        <v>60</v>
      </c>
      <c r="J412" s="64" t="s">
        <v>158</v>
      </c>
      <c r="K412" s="64" t="s">
        <v>813</v>
      </c>
      <c r="L412" s="65"/>
    </row>
    <row r="413" spans="1:12" s="72" customFormat="1" x14ac:dyDescent="0.2">
      <c r="A413" s="63"/>
      <c r="B413" s="63" t="s">
        <v>830</v>
      </c>
      <c r="C413" s="64" t="s">
        <v>519</v>
      </c>
      <c r="D413" s="66" t="s">
        <v>475</v>
      </c>
      <c r="E413" s="65" t="s">
        <v>810</v>
      </c>
      <c r="F413" s="65" t="s">
        <v>831</v>
      </c>
      <c r="G413" s="65" t="s">
        <v>832</v>
      </c>
      <c r="H413" s="64">
        <v>0.05</v>
      </c>
      <c r="I413" s="64">
        <v>80</v>
      </c>
      <c r="J413" s="64" t="s">
        <v>158</v>
      </c>
      <c r="K413" s="64" t="s">
        <v>813</v>
      </c>
      <c r="L413" s="65"/>
    </row>
    <row r="414" spans="1:12" s="72" customFormat="1" x14ac:dyDescent="0.2">
      <c r="A414" s="63"/>
      <c r="B414" s="63" t="s">
        <v>833</v>
      </c>
      <c r="C414" s="64" t="s">
        <v>519</v>
      </c>
      <c r="D414" s="66" t="s">
        <v>475</v>
      </c>
      <c r="E414" s="65" t="s">
        <v>810</v>
      </c>
      <c r="F414" s="65" t="s">
        <v>834</v>
      </c>
      <c r="G414" s="65" t="s">
        <v>832</v>
      </c>
      <c r="H414" s="64">
        <v>0.05</v>
      </c>
      <c r="I414" s="64">
        <v>90</v>
      </c>
      <c r="J414" s="64" t="s">
        <v>158</v>
      </c>
      <c r="K414" s="64" t="s">
        <v>813</v>
      </c>
      <c r="L414" s="65"/>
    </row>
    <row r="415" spans="1:12" s="72" customFormat="1" x14ac:dyDescent="0.2">
      <c r="A415" s="63"/>
      <c r="B415" s="63" t="s">
        <v>835</v>
      </c>
      <c r="C415" s="64" t="s">
        <v>519</v>
      </c>
      <c r="D415" s="66" t="s">
        <v>475</v>
      </c>
      <c r="E415" s="65" t="s">
        <v>810</v>
      </c>
      <c r="F415" s="65" t="s">
        <v>836</v>
      </c>
      <c r="G415" s="65" t="s">
        <v>837</v>
      </c>
      <c r="H415" s="64">
        <v>0.05</v>
      </c>
      <c r="I415" s="64">
        <v>100</v>
      </c>
      <c r="J415" s="64" t="s">
        <v>158</v>
      </c>
      <c r="K415" s="64" t="s">
        <v>813</v>
      </c>
      <c r="L415" s="65"/>
    </row>
    <row r="416" spans="1:12" s="72" customFormat="1" x14ac:dyDescent="0.2">
      <c r="A416" s="63"/>
      <c r="B416" s="63" t="s">
        <v>1196</v>
      </c>
      <c r="C416" s="64" t="s">
        <v>519</v>
      </c>
      <c r="D416" s="66" t="s">
        <v>475</v>
      </c>
      <c r="E416" s="65" t="s">
        <v>1197</v>
      </c>
      <c r="F416" s="65" t="s">
        <v>1198</v>
      </c>
      <c r="G416" s="117" t="s">
        <v>1199</v>
      </c>
      <c r="H416" s="64">
        <v>3.2000000000000001E-2</v>
      </c>
      <c r="I416" s="64">
        <v>72</v>
      </c>
      <c r="J416" s="64" t="s">
        <v>1195</v>
      </c>
      <c r="K416" s="64" t="s">
        <v>1200</v>
      </c>
      <c r="L416" s="65"/>
    </row>
    <row r="417" spans="1:12" s="72" customFormat="1" x14ac:dyDescent="0.2">
      <c r="A417" s="63"/>
      <c r="B417" s="63" t="s">
        <v>1201</v>
      </c>
      <c r="C417" s="64" t="s">
        <v>519</v>
      </c>
      <c r="D417" s="66" t="s">
        <v>475</v>
      </c>
      <c r="E417" s="65" t="s">
        <v>1197</v>
      </c>
      <c r="F417" s="65" t="s">
        <v>1202</v>
      </c>
      <c r="G417" s="65" t="s">
        <v>1199</v>
      </c>
      <c r="H417" s="64">
        <v>3.2000000000000001E-2</v>
      </c>
      <c r="I417" s="64">
        <v>64</v>
      </c>
      <c r="J417" s="64" t="s">
        <v>1195</v>
      </c>
      <c r="K417" s="64" t="s">
        <v>1200</v>
      </c>
      <c r="L417" s="65"/>
    </row>
    <row r="418" spans="1:12" s="72" customFormat="1" x14ac:dyDescent="0.2">
      <c r="A418" s="63"/>
      <c r="B418" s="63" t="s">
        <v>1203</v>
      </c>
      <c r="C418" s="64" t="s">
        <v>519</v>
      </c>
      <c r="D418" s="66" t="s">
        <v>475</v>
      </c>
      <c r="E418" s="65" t="s">
        <v>1197</v>
      </c>
      <c r="F418" s="65" t="s">
        <v>1204</v>
      </c>
      <c r="G418" s="65" t="s">
        <v>1199</v>
      </c>
      <c r="H418" s="64">
        <v>3.2000000000000001E-2</v>
      </c>
      <c r="I418" s="64">
        <v>64</v>
      </c>
      <c r="J418" s="64" t="s">
        <v>1195</v>
      </c>
      <c r="K418" s="64" t="s">
        <v>1200</v>
      </c>
      <c r="L418" s="65"/>
    </row>
    <row r="419" spans="1:12" s="72" customFormat="1" x14ac:dyDescent="0.2">
      <c r="A419" s="63"/>
      <c r="B419" s="63" t="s">
        <v>1205</v>
      </c>
      <c r="C419" s="64" t="s">
        <v>519</v>
      </c>
      <c r="D419" s="66" t="s">
        <v>475</v>
      </c>
      <c r="E419" s="65" t="s">
        <v>1197</v>
      </c>
      <c r="F419" s="65" t="s">
        <v>1206</v>
      </c>
      <c r="G419" s="65" t="s">
        <v>1199</v>
      </c>
      <c r="H419" s="64">
        <v>3.2000000000000001E-2</v>
      </c>
      <c r="I419" s="64">
        <v>104</v>
      </c>
      <c r="J419" s="64" t="s">
        <v>1195</v>
      </c>
      <c r="K419" s="64" t="s">
        <v>1200</v>
      </c>
      <c r="L419" s="65"/>
    </row>
    <row r="420" spans="1:12" s="72" customFormat="1" x14ac:dyDescent="0.2">
      <c r="A420" s="63"/>
      <c r="B420" s="63" t="s">
        <v>1207</v>
      </c>
      <c r="C420" s="64" t="s">
        <v>519</v>
      </c>
      <c r="D420" s="66" t="s">
        <v>475</v>
      </c>
      <c r="E420" s="65" t="s">
        <v>1948</v>
      </c>
      <c r="F420" s="65" t="s">
        <v>1208</v>
      </c>
      <c r="G420" s="65" t="s">
        <v>1949</v>
      </c>
      <c r="H420" s="64">
        <v>0.04</v>
      </c>
      <c r="I420" s="64">
        <v>30</v>
      </c>
      <c r="J420" s="64" t="s">
        <v>158</v>
      </c>
      <c r="K420" s="64" t="s">
        <v>1209</v>
      </c>
      <c r="L420" s="65"/>
    </row>
    <row r="421" spans="1:12" s="72" customFormat="1" x14ac:dyDescent="0.2">
      <c r="A421" s="63"/>
      <c r="B421" s="63" t="s">
        <v>1210</v>
      </c>
      <c r="C421" s="64" t="s">
        <v>519</v>
      </c>
      <c r="D421" s="66" t="s">
        <v>475</v>
      </c>
      <c r="E421" s="65" t="s">
        <v>1948</v>
      </c>
      <c r="F421" s="65" t="s">
        <v>1208</v>
      </c>
      <c r="G421" s="65" t="s">
        <v>1950</v>
      </c>
      <c r="H421" s="64">
        <v>3.9E-2</v>
      </c>
      <c r="I421" s="64">
        <v>60</v>
      </c>
      <c r="J421" s="64" t="s">
        <v>158</v>
      </c>
      <c r="K421" s="64" t="s">
        <v>1209</v>
      </c>
      <c r="L421" s="65"/>
    </row>
    <row r="422" spans="1:12" s="72" customFormat="1" x14ac:dyDescent="0.2">
      <c r="A422" s="63"/>
      <c r="B422" s="63" t="s">
        <v>1211</v>
      </c>
      <c r="C422" s="64" t="s">
        <v>519</v>
      </c>
      <c r="D422" s="66" t="s">
        <v>475</v>
      </c>
      <c r="E422" s="65" t="s">
        <v>1948</v>
      </c>
      <c r="F422" s="65" t="s">
        <v>1208</v>
      </c>
      <c r="G422" s="65" t="s">
        <v>1951</v>
      </c>
      <c r="H422" s="64">
        <v>3.7999999999999999E-2</v>
      </c>
      <c r="I422" s="64">
        <v>70</v>
      </c>
      <c r="J422" s="64" t="s">
        <v>158</v>
      </c>
      <c r="K422" s="64" t="s">
        <v>1209</v>
      </c>
      <c r="L422" s="65"/>
    </row>
    <row r="423" spans="1:12" s="72" customFormat="1" x14ac:dyDescent="0.2">
      <c r="A423" s="63"/>
      <c r="B423" s="63" t="s">
        <v>1212</v>
      </c>
      <c r="C423" s="64" t="s">
        <v>519</v>
      </c>
      <c r="D423" s="66" t="s">
        <v>475</v>
      </c>
      <c r="E423" s="65" t="s">
        <v>1948</v>
      </c>
      <c r="F423" s="65" t="s">
        <v>1208</v>
      </c>
      <c r="G423" s="65" t="s">
        <v>1952</v>
      </c>
      <c r="H423" s="64">
        <v>3.6999999999999998E-2</v>
      </c>
      <c r="I423" s="64">
        <v>80</v>
      </c>
      <c r="J423" s="64" t="s">
        <v>158</v>
      </c>
      <c r="K423" s="64" t="s">
        <v>1209</v>
      </c>
      <c r="L423" s="65"/>
    </row>
    <row r="424" spans="1:12" s="72" customFormat="1" x14ac:dyDescent="0.2">
      <c r="A424" s="63"/>
      <c r="B424" s="63" t="s">
        <v>1213</v>
      </c>
      <c r="C424" s="64" t="s">
        <v>519</v>
      </c>
      <c r="D424" s="66" t="s">
        <v>475</v>
      </c>
      <c r="E424" s="65" t="s">
        <v>1948</v>
      </c>
      <c r="F424" s="65" t="s">
        <v>1208</v>
      </c>
      <c r="G424" s="65" t="s">
        <v>1953</v>
      </c>
      <c r="H424" s="64">
        <v>3.7999999999999999E-2</v>
      </c>
      <c r="I424" s="64">
        <v>90</v>
      </c>
      <c r="J424" s="64" t="s">
        <v>158</v>
      </c>
      <c r="K424" s="64" t="s">
        <v>1209</v>
      </c>
      <c r="L424" s="65"/>
    </row>
    <row r="425" spans="1:12" s="72" customFormat="1" x14ac:dyDescent="0.2">
      <c r="A425" s="63"/>
      <c r="B425" s="63" t="s">
        <v>1214</v>
      </c>
      <c r="C425" s="64" t="s">
        <v>519</v>
      </c>
      <c r="D425" s="66" t="s">
        <v>475</v>
      </c>
      <c r="E425" s="65" t="s">
        <v>1948</v>
      </c>
      <c r="F425" s="65" t="s">
        <v>1208</v>
      </c>
      <c r="G425" s="65" t="s">
        <v>1954</v>
      </c>
      <c r="H425" s="64">
        <v>3.9E-2</v>
      </c>
      <c r="I425" s="64">
        <v>100</v>
      </c>
      <c r="J425" s="64" t="s">
        <v>158</v>
      </c>
      <c r="K425" s="64" t="s">
        <v>1209</v>
      </c>
      <c r="L425" s="65"/>
    </row>
    <row r="426" spans="1:12" s="72" customFormat="1" x14ac:dyDescent="0.2">
      <c r="A426" s="63"/>
      <c r="B426" s="63" t="s">
        <v>1215</v>
      </c>
      <c r="C426" s="64" t="s">
        <v>519</v>
      </c>
      <c r="D426" s="66" t="s">
        <v>475</v>
      </c>
      <c r="E426" s="65" t="s">
        <v>1948</v>
      </c>
      <c r="F426" s="65" t="s">
        <v>1208</v>
      </c>
      <c r="G426" s="65" t="s">
        <v>1955</v>
      </c>
      <c r="H426" s="64">
        <v>0.04</v>
      </c>
      <c r="I426" s="64">
        <v>30</v>
      </c>
      <c r="J426" s="64" t="s">
        <v>158</v>
      </c>
      <c r="K426" s="64" t="s">
        <v>1209</v>
      </c>
      <c r="L426" s="65"/>
    </row>
    <row r="427" spans="1:12" s="72" customFormat="1" x14ac:dyDescent="0.2">
      <c r="A427" s="63"/>
      <c r="B427" s="63" t="s">
        <v>1216</v>
      </c>
      <c r="C427" s="64" t="s">
        <v>519</v>
      </c>
      <c r="D427" s="66" t="s">
        <v>475</v>
      </c>
      <c r="E427" s="65" t="s">
        <v>1948</v>
      </c>
      <c r="F427" s="65" t="s">
        <v>1208</v>
      </c>
      <c r="G427" s="65" t="s">
        <v>1956</v>
      </c>
      <c r="H427" s="64">
        <v>3.9E-2</v>
      </c>
      <c r="I427" s="64">
        <v>60</v>
      </c>
      <c r="J427" s="64" t="s">
        <v>158</v>
      </c>
      <c r="K427" s="64" t="s">
        <v>1209</v>
      </c>
      <c r="L427" s="65"/>
    </row>
    <row r="428" spans="1:12" s="72" customFormat="1" x14ac:dyDescent="0.2">
      <c r="A428" s="63"/>
      <c r="B428" s="63" t="s">
        <v>1217</v>
      </c>
      <c r="C428" s="64" t="s">
        <v>519</v>
      </c>
      <c r="D428" s="66" t="s">
        <v>475</v>
      </c>
      <c r="E428" s="65" t="s">
        <v>1948</v>
      </c>
      <c r="F428" s="65" t="s">
        <v>1208</v>
      </c>
      <c r="G428" s="65" t="s">
        <v>1957</v>
      </c>
      <c r="H428" s="64">
        <v>3.7999999999999999E-2</v>
      </c>
      <c r="I428" s="64">
        <v>70</v>
      </c>
      <c r="J428" s="64" t="s">
        <v>158</v>
      </c>
      <c r="K428" s="64" t="s">
        <v>1209</v>
      </c>
      <c r="L428" s="65"/>
    </row>
    <row r="429" spans="1:12" s="72" customFormat="1" x14ac:dyDescent="0.2">
      <c r="A429" s="63"/>
      <c r="B429" s="63" t="s">
        <v>1218</v>
      </c>
      <c r="C429" s="64" t="s">
        <v>519</v>
      </c>
      <c r="D429" s="66" t="s">
        <v>475</v>
      </c>
      <c r="E429" s="65" t="s">
        <v>1948</v>
      </c>
      <c r="F429" s="65" t="s">
        <v>1208</v>
      </c>
      <c r="G429" s="65" t="s">
        <v>1958</v>
      </c>
      <c r="H429" s="64">
        <v>3.6999999999999998E-2</v>
      </c>
      <c r="I429" s="64">
        <v>80</v>
      </c>
      <c r="J429" s="64" t="s">
        <v>158</v>
      </c>
      <c r="K429" s="64" t="s">
        <v>1209</v>
      </c>
      <c r="L429" s="65"/>
    </row>
    <row r="430" spans="1:12" s="72" customFormat="1" x14ac:dyDescent="0.2">
      <c r="A430" s="63"/>
      <c r="B430" s="63" t="s">
        <v>1219</v>
      </c>
      <c r="C430" s="64" t="s">
        <v>519</v>
      </c>
      <c r="D430" s="66" t="s">
        <v>475</v>
      </c>
      <c r="E430" s="65" t="s">
        <v>1948</v>
      </c>
      <c r="F430" s="65" t="s">
        <v>1208</v>
      </c>
      <c r="G430" s="65" t="s">
        <v>1959</v>
      </c>
      <c r="H430" s="64">
        <v>3.7999999999999999E-2</v>
      </c>
      <c r="I430" s="64">
        <v>90</v>
      </c>
      <c r="J430" s="64" t="s">
        <v>158</v>
      </c>
      <c r="K430" s="64" t="s">
        <v>1209</v>
      </c>
      <c r="L430" s="65"/>
    </row>
    <row r="431" spans="1:12" s="72" customFormat="1" x14ac:dyDescent="0.2">
      <c r="A431" s="63"/>
      <c r="B431" s="63" t="s">
        <v>1220</v>
      </c>
      <c r="C431" s="64" t="s">
        <v>519</v>
      </c>
      <c r="D431" s="66" t="s">
        <v>475</v>
      </c>
      <c r="E431" s="65" t="s">
        <v>1948</v>
      </c>
      <c r="F431" s="65" t="s">
        <v>1208</v>
      </c>
      <c r="G431" s="65" t="s">
        <v>1960</v>
      </c>
      <c r="H431" s="64">
        <v>3.9E-2</v>
      </c>
      <c r="I431" s="64">
        <v>100</v>
      </c>
      <c r="J431" s="64" t="s">
        <v>158</v>
      </c>
      <c r="K431" s="64" t="s">
        <v>1209</v>
      </c>
      <c r="L431" s="65"/>
    </row>
    <row r="432" spans="1:12" s="72" customFormat="1" x14ac:dyDescent="0.2">
      <c r="A432" s="63"/>
      <c r="B432" s="63" t="s">
        <v>1221</v>
      </c>
      <c r="C432" s="64" t="s">
        <v>519</v>
      </c>
      <c r="D432" s="66" t="s">
        <v>475</v>
      </c>
      <c r="E432" s="65" t="s">
        <v>1948</v>
      </c>
      <c r="F432" s="65" t="s">
        <v>1208</v>
      </c>
      <c r="G432" s="65" t="s">
        <v>1961</v>
      </c>
      <c r="H432" s="64">
        <v>0.04</v>
      </c>
      <c r="I432" s="64">
        <v>30</v>
      </c>
      <c r="J432" s="64" t="s">
        <v>158</v>
      </c>
      <c r="K432" s="64" t="s">
        <v>1209</v>
      </c>
      <c r="L432" s="65"/>
    </row>
    <row r="433" spans="1:12" s="72" customFormat="1" x14ac:dyDescent="0.2">
      <c r="A433" s="63"/>
      <c r="B433" s="63" t="s">
        <v>1222</v>
      </c>
      <c r="C433" s="64" t="s">
        <v>519</v>
      </c>
      <c r="D433" s="66" t="s">
        <v>475</v>
      </c>
      <c r="E433" s="65" t="s">
        <v>1948</v>
      </c>
      <c r="F433" s="65" t="s">
        <v>1208</v>
      </c>
      <c r="G433" s="65" t="s">
        <v>1962</v>
      </c>
      <c r="H433" s="64">
        <v>3.9E-2</v>
      </c>
      <c r="I433" s="64">
        <v>60</v>
      </c>
      <c r="J433" s="64" t="s">
        <v>158</v>
      </c>
      <c r="K433" s="64" t="s">
        <v>1209</v>
      </c>
      <c r="L433" s="65"/>
    </row>
    <row r="434" spans="1:12" s="72" customFormat="1" x14ac:dyDescent="0.2">
      <c r="A434" s="63"/>
      <c r="B434" s="63" t="s">
        <v>1223</v>
      </c>
      <c r="C434" s="64" t="s">
        <v>519</v>
      </c>
      <c r="D434" s="66" t="s">
        <v>475</v>
      </c>
      <c r="E434" s="65" t="s">
        <v>1948</v>
      </c>
      <c r="F434" s="65" t="s">
        <v>1208</v>
      </c>
      <c r="G434" s="65" t="s">
        <v>1963</v>
      </c>
      <c r="H434" s="64">
        <v>3.7999999999999999E-2</v>
      </c>
      <c r="I434" s="64">
        <v>70</v>
      </c>
      <c r="J434" s="64" t="s">
        <v>158</v>
      </c>
      <c r="K434" s="64" t="s">
        <v>1209</v>
      </c>
      <c r="L434" s="65"/>
    </row>
    <row r="435" spans="1:12" s="72" customFormat="1" x14ac:dyDescent="0.2">
      <c r="A435" s="63"/>
      <c r="B435" s="63" t="s">
        <v>1224</v>
      </c>
      <c r="C435" s="64" t="s">
        <v>519</v>
      </c>
      <c r="D435" s="66" t="s">
        <v>475</v>
      </c>
      <c r="E435" s="65" t="s">
        <v>1948</v>
      </c>
      <c r="F435" s="65" t="s">
        <v>1208</v>
      </c>
      <c r="G435" s="65" t="s">
        <v>1964</v>
      </c>
      <c r="H435" s="64">
        <v>3.6999999999999998E-2</v>
      </c>
      <c r="I435" s="64">
        <v>80</v>
      </c>
      <c r="J435" s="64" t="s">
        <v>158</v>
      </c>
      <c r="K435" s="64" t="s">
        <v>1209</v>
      </c>
      <c r="L435" s="65"/>
    </row>
    <row r="436" spans="1:12" s="72" customFormat="1" x14ac:dyDescent="0.2">
      <c r="A436" s="63"/>
      <c r="B436" s="63" t="s">
        <v>1225</v>
      </c>
      <c r="C436" s="64" t="s">
        <v>519</v>
      </c>
      <c r="D436" s="66" t="s">
        <v>475</v>
      </c>
      <c r="E436" s="65" t="s">
        <v>1948</v>
      </c>
      <c r="F436" s="65" t="s">
        <v>1208</v>
      </c>
      <c r="G436" s="65" t="s">
        <v>1965</v>
      </c>
      <c r="H436" s="64">
        <v>3.7999999999999999E-2</v>
      </c>
      <c r="I436" s="64">
        <v>90</v>
      </c>
      <c r="J436" s="64" t="s">
        <v>158</v>
      </c>
      <c r="K436" s="64" t="s">
        <v>1209</v>
      </c>
      <c r="L436" s="65"/>
    </row>
    <row r="437" spans="1:12" s="72" customFormat="1" x14ac:dyDescent="0.2">
      <c r="A437" s="63"/>
      <c r="B437" s="63" t="s">
        <v>1226</v>
      </c>
      <c r="C437" s="64" t="s">
        <v>519</v>
      </c>
      <c r="D437" s="66" t="s">
        <v>475</v>
      </c>
      <c r="E437" s="65" t="s">
        <v>1227</v>
      </c>
      <c r="F437" s="65" t="s">
        <v>1228</v>
      </c>
      <c r="G437" s="65" t="s">
        <v>1924</v>
      </c>
      <c r="H437" s="64">
        <v>4.5999999999999999E-2</v>
      </c>
      <c r="I437" s="64">
        <v>27</v>
      </c>
      <c r="J437" s="64" t="s">
        <v>158</v>
      </c>
      <c r="K437" s="64" t="s">
        <v>1229</v>
      </c>
      <c r="L437" s="65"/>
    </row>
    <row r="438" spans="1:12" s="72" customFormat="1" x14ac:dyDescent="0.2">
      <c r="A438" s="63"/>
      <c r="B438" s="63" t="s">
        <v>1230</v>
      </c>
      <c r="C438" s="64" t="s">
        <v>519</v>
      </c>
      <c r="D438" s="66" t="s">
        <v>475</v>
      </c>
      <c r="E438" s="65" t="s">
        <v>1227</v>
      </c>
      <c r="F438" s="65" t="s">
        <v>1922</v>
      </c>
      <c r="G438" s="65" t="s">
        <v>1923</v>
      </c>
      <c r="H438" s="64">
        <v>0.04</v>
      </c>
      <c r="I438" s="64">
        <v>50</v>
      </c>
      <c r="J438" s="64" t="s">
        <v>158</v>
      </c>
      <c r="K438" s="64" t="s">
        <v>1229</v>
      </c>
      <c r="L438" s="65"/>
    </row>
    <row r="439" spans="1:12" s="72" customFormat="1" x14ac:dyDescent="0.2">
      <c r="A439" s="63"/>
      <c r="B439" s="63" t="s">
        <v>1966</v>
      </c>
      <c r="C439" s="64" t="s">
        <v>519</v>
      </c>
      <c r="D439" s="66" t="s">
        <v>475</v>
      </c>
      <c r="E439" s="65" t="s">
        <v>1227</v>
      </c>
      <c r="F439" s="65" t="s">
        <v>1231</v>
      </c>
      <c r="G439" s="65" t="s">
        <v>1925</v>
      </c>
      <c r="H439" s="64">
        <v>0.04</v>
      </c>
      <c r="I439" s="64">
        <v>27</v>
      </c>
      <c r="J439" s="64" t="s">
        <v>158</v>
      </c>
      <c r="K439" s="64" t="s">
        <v>1229</v>
      </c>
      <c r="L439" s="65"/>
    </row>
    <row r="440" spans="1:12" s="72" customFormat="1" x14ac:dyDescent="0.2">
      <c r="A440" s="63"/>
      <c r="B440" s="63" t="s">
        <v>1967</v>
      </c>
      <c r="C440" s="64" t="s">
        <v>519</v>
      </c>
      <c r="D440" s="66" t="s">
        <v>475</v>
      </c>
      <c r="E440" s="65" t="s">
        <v>1227</v>
      </c>
      <c r="F440" s="65" t="s">
        <v>1926</v>
      </c>
      <c r="G440" s="65" t="s">
        <v>1927</v>
      </c>
      <c r="H440" s="64">
        <v>0.04</v>
      </c>
      <c r="I440" s="64">
        <v>40</v>
      </c>
      <c r="J440" s="64" t="s">
        <v>158</v>
      </c>
      <c r="K440" s="64" t="s">
        <v>1229</v>
      </c>
      <c r="L440" s="65"/>
    </row>
    <row r="441" spans="1:12" s="72" customFormat="1" x14ac:dyDescent="0.2">
      <c r="A441" s="63"/>
      <c r="B441" s="63" t="s">
        <v>1968</v>
      </c>
      <c r="C441" s="64" t="s">
        <v>519</v>
      </c>
      <c r="D441" s="66" t="s">
        <v>475</v>
      </c>
      <c r="E441" s="65" t="s">
        <v>1227</v>
      </c>
      <c r="F441" s="65" t="s">
        <v>1928</v>
      </c>
      <c r="G441" s="65" t="s">
        <v>1927</v>
      </c>
      <c r="H441" s="64">
        <v>0.04</v>
      </c>
      <c r="I441" s="64">
        <v>80</v>
      </c>
      <c r="J441" s="64" t="s">
        <v>158</v>
      </c>
      <c r="K441" s="64" t="s">
        <v>1229</v>
      </c>
      <c r="L441" s="65"/>
    </row>
    <row r="442" spans="1:12" s="72" customFormat="1" x14ac:dyDescent="0.2">
      <c r="A442" s="63"/>
      <c r="B442" s="63" t="s">
        <v>1969</v>
      </c>
      <c r="C442" s="64" t="s">
        <v>519</v>
      </c>
      <c r="D442" s="66" t="s">
        <v>475</v>
      </c>
      <c r="E442" s="65" t="s">
        <v>1227</v>
      </c>
      <c r="F442" s="65" t="s">
        <v>1929</v>
      </c>
      <c r="G442" s="65" t="s">
        <v>1930</v>
      </c>
      <c r="H442" s="64">
        <v>4.4999999999999998E-2</v>
      </c>
      <c r="I442" s="64">
        <v>40</v>
      </c>
      <c r="J442" s="64" t="s">
        <v>158</v>
      </c>
      <c r="K442" s="64" t="s">
        <v>1229</v>
      </c>
      <c r="L442" s="65"/>
    </row>
    <row r="443" spans="1:12" s="72" customFormat="1" x14ac:dyDescent="0.2">
      <c r="A443" s="63"/>
      <c r="B443" s="63" t="s">
        <v>1970</v>
      </c>
      <c r="C443" s="64" t="s">
        <v>519</v>
      </c>
      <c r="D443" s="66" t="s">
        <v>475</v>
      </c>
      <c r="E443" s="65" t="s">
        <v>1227</v>
      </c>
      <c r="F443" s="65" t="s">
        <v>1931</v>
      </c>
      <c r="G443" s="65" t="s">
        <v>1930</v>
      </c>
      <c r="H443" s="64">
        <v>4.4999999999999998E-2</v>
      </c>
      <c r="I443" s="64">
        <v>80</v>
      </c>
      <c r="J443" s="64" t="s">
        <v>158</v>
      </c>
      <c r="K443" s="64" t="s">
        <v>1229</v>
      </c>
      <c r="L443" s="65"/>
    </row>
    <row r="444" spans="1:12" s="72" customFormat="1" x14ac:dyDescent="0.2">
      <c r="A444" s="63"/>
      <c r="B444" s="63" t="s">
        <v>1971</v>
      </c>
      <c r="C444" s="64" t="s">
        <v>519</v>
      </c>
      <c r="D444" s="66" t="s">
        <v>475</v>
      </c>
      <c r="E444" s="65" t="s">
        <v>1227</v>
      </c>
      <c r="F444" s="65" t="s">
        <v>1932</v>
      </c>
      <c r="G444" s="65" t="s">
        <v>1933</v>
      </c>
      <c r="H444" s="64">
        <v>4.5999999999999999E-2</v>
      </c>
      <c r="I444" s="64">
        <v>100</v>
      </c>
      <c r="J444" s="64" t="s">
        <v>158</v>
      </c>
      <c r="K444" s="64" t="s">
        <v>1229</v>
      </c>
      <c r="L444" s="65"/>
    </row>
    <row r="445" spans="1:12" s="72" customFormat="1" x14ac:dyDescent="0.2">
      <c r="A445" s="63"/>
      <c r="B445" s="63" t="s">
        <v>1972</v>
      </c>
      <c r="C445" s="64" t="s">
        <v>519</v>
      </c>
      <c r="D445" s="66" t="s">
        <v>475</v>
      </c>
      <c r="E445" s="65" t="s">
        <v>1227</v>
      </c>
      <c r="F445" s="65" t="s">
        <v>1934</v>
      </c>
      <c r="G445" s="65" t="s">
        <v>1935</v>
      </c>
      <c r="H445" s="64">
        <v>4.4999999999999998E-2</v>
      </c>
      <c r="I445" s="64">
        <v>60</v>
      </c>
      <c r="J445" s="64" t="s">
        <v>158</v>
      </c>
      <c r="K445" s="64" t="s">
        <v>1229</v>
      </c>
      <c r="L445" s="65"/>
    </row>
    <row r="446" spans="1:12" s="72" customFormat="1" x14ac:dyDescent="0.2">
      <c r="A446" s="63"/>
      <c r="B446" s="63" t="s">
        <v>1973</v>
      </c>
      <c r="C446" s="64" t="s">
        <v>519</v>
      </c>
      <c r="D446" s="66" t="s">
        <v>475</v>
      </c>
      <c r="E446" s="65" t="s">
        <v>1227</v>
      </c>
      <c r="F446" s="65" t="s">
        <v>1936</v>
      </c>
      <c r="G446" s="65" t="s">
        <v>1937</v>
      </c>
      <c r="H446" s="64">
        <v>4.4999999999999998E-2</v>
      </c>
      <c r="I446" s="64">
        <v>100</v>
      </c>
      <c r="J446" s="64" t="s">
        <v>158</v>
      </c>
      <c r="K446" s="64" t="s">
        <v>1229</v>
      </c>
      <c r="L446" s="65"/>
    </row>
    <row r="447" spans="1:12" s="72" customFormat="1" x14ac:dyDescent="0.2">
      <c r="A447" s="63"/>
      <c r="B447" s="63" t="s">
        <v>1974</v>
      </c>
      <c r="C447" s="64" t="s">
        <v>519</v>
      </c>
      <c r="D447" s="66" t="s">
        <v>475</v>
      </c>
      <c r="E447" s="65" t="s">
        <v>1227</v>
      </c>
      <c r="F447" s="65" t="s">
        <v>1938</v>
      </c>
      <c r="G447" s="65" t="s">
        <v>1939</v>
      </c>
      <c r="H447" s="64">
        <v>4.4999999999999998E-2</v>
      </c>
      <c r="I447" s="64">
        <v>160</v>
      </c>
      <c r="J447" s="64" t="s">
        <v>158</v>
      </c>
      <c r="K447" s="64" t="s">
        <v>1229</v>
      </c>
      <c r="L447" s="65"/>
    </row>
    <row r="448" spans="1:12" s="72" customFormat="1" x14ac:dyDescent="0.2">
      <c r="A448" s="63"/>
      <c r="B448" s="63" t="s">
        <v>1975</v>
      </c>
      <c r="C448" s="64" t="s">
        <v>519</v>
      </c>
      <c r="D448" s="66" t="s">
        <v>475</v>
      </c>
      <c r="E448" s="65" t="s">
        <v>1227</v>
      </c>
      <c r="F448" s="65" t="s">
        <v>1940</v>
      </c>
      <c r="G448" s="65" t="s">
        <v>1941</v>
      </c>
      <c r="H448" s="64">
        <v>4.4999999999999998E-2</v>
      </c>
      <c r="I448" s="64">
        <v>175</v>
      </c>
      <c r="J448" s="64" t="s">
        <v>158</v>
      </c>
      <c r="K448" s="64" t="s">
        <v>1229</v>
      </c>
      <c r="L448" s="65"/>
    </row>
    <row r="449" spans="1:12" s="72" customFormat="1" x14ac:dyDescent="0.2">
      <c r="A449" s="63"/>
      <c r="B449" s="63" t="s">
        <v>1976</v>
      </c>
      <c r="C449" s="64" t="s">
        <v>519</v>
      </c>
      <c r="D449" s="66" t="s">
        <v>475</v>
      </c>
      <c r="E449" s="65" t="s">
        <v>1227</v>
      </c>
      <c r="F449" s="65" t="s">
        <v>1942</v>
      </c>
      <c r="G449" s="65" t="s">
        <v>1945</v>
      </c>
      <c r="H449" s="64">
        <v>0.04</v>
      </c>
      <c r="I449" s="64">
        <v>40</v>
      </c>
      <c r="J449" s="64" t="s">
        <v>158</v>
      </c>
      <c r="K449" s="64" t="s">
        <v>1229</v>
      </c>
      <c r="L449" s="65"/>
    </row>
    <row r="450" spans="1:12" s="72" customFormat="1" x14ac:dyDescent="0.2">
      <c r="A450" s="63"/>
      <c r="B450" s="63" t="s">
        <v>1977</v>
      </c>
      <c r="C450" s="64" t="s">
        <v>519</v>
      </c>
      <c r="D450" s="66" t="s">
        <v>475</v>
      </c>
      <c r="E450" s="65" t="s">
        <v>1227</v>
      </c>
      <c r="F450" s="65" t="s">
        <v>1943</v>
      </c>
      <c r="G450" s="65" t="s">
        <v>1944</v>
      </c>
      <c r="H450" s="64">
        <v>0.04</v>
      </c>
      <c r="I450" s="64">
        <v>60</v>
      </c>
      <c r="J450" s="64" t="s">
        <v>158</v>
      </c>
      <c r="K450" s="64" t="s">
        <v>1229</v>
      </c>
      <c r="L450" s="65"/>
    </row>
    <row r="451" spans="1:12" s="72" customFormat="1" x14ac:dyDescent="0.2">
      <c r="A451" s="63"/>
      <c r="B451" s="63" t="s">
        <v>1978</v>
      </c>
      <c r="C451" s="64" t="s">
        <v>519</v>
      </c>
      <c r="D451" s="66" t="s">
        <v>475</v>
      </c>
      <c r="E451" s="65" t="s">
        <v>1227</v>
      </c>
      <c r="F451" s="65" t="s">
        <v>1946</v>
      </c>
      <c r="G451" s="65" t="s">
        <v>1947</v>
      </c>
      <c r="H451" s="64">
        <v>0.04</v>
      </c>
      <c r="I451" s="64">
        <v>80</v>
      </c>
      <c r="J451" s="64" t="s">
        <v>158</v>
      </c>
      <c r="K451" s="64" t="s">
        <v>1229</v>
      </c>
      <c r="L451" s="65"/>
    </row>
    <row r="452" spans="1:12" s="72" customFormat="1" x14ac:dyDescent="0.2">
      <c r="A452" s="63"/>
      <c r="B452" s="63" t="s">
        <v>1232</v>
      </c>
      <c r="C452" s="64" t="s">
        <v>519</v>
      </c>
      <c r="D452" s="66" t="s">
        <v>475</v>
      </c>
      <c r="E452" s="65" t="s">
        <v>1233</v>
      </c>
      <c r="F452" s="65" t="s">
        <v>1234</v>
      </c>
      <c r="G452" s="65" t="s">
        <v>1912</v>
      </c>
      <c r="H452" s="64">
        <v>4.2999999999999997E-2</v>
      </c>
      <c r="I452" s="64">
        <v>30</v>
      </c>
      <c r="J452" s="64" t="s">
        <v>158</v>
      </c>
      <c r="K452" s="64" t="s">
        <v>1235</v>
      </c>
      <c r="L452" s="65"/>
    </row>
    <row r="453" spans="1:12" s="72" customFormat="1" x14ac:dyDescent="0.2">
      <c r="A453" s="63"/>
      <c r="B453" s="63" t="s">
        <v>1236</v>
      </c>
      <c r="C453" s="64" t="s">
        <v>519</v>
      </c>
      <c r="D453" s="66" t="s">
        <v>475</v>
      </c>
      <c r="E453" s="65" t="s">
        <v>1233</v>
      </c>
      <c r="F453" s="65" t="s">
        <v>1237</v>
      </c>
      <c r="G453" s="65" t="s">
        <v>1913</v>
      </c>
      <c r="H453" s="64">
        <v>4.2999999999999997E-2</v>
      </c>
      <c r="I453" s="64">
        <v>80</v>
      </c>
      <c r="J453" s="64" t="s">
        <v>158</v>
      </c>
      <c r="K453" s="64" t="s">
        <v>1235</v>
      </c>
      <c r="L453" s="65"/>
    </row>
    <row r="454" spans="1:12" s="72" customFormat="1" x14ac:dyDescent="0.2">
      <c r="A454" s="63"/>
      <c r="B454" s="63" t="s">
        <v>1238</v>
      </c>
      <c r="C454" s="64" t="s">
        <v>519</v>
      </c>
      <c r="D454" s="66" t="s">
        <v>475</v>
      </c>
      <c r="E454" s="65" t="s">
        <v>1233</v>
      </c>
      <c r="F454" s="65" t="s">
        <v>1239</v>
      </c>
      <c r="G454" s="65" t="s">
        <v>1914</v>
      </c>
      <c r="H454" s="64">
        <v>4.2999999999999997E-2</v>
      </c>
      <c r="I454" s="64">
        <v>70</v>
      </c>
      <c r="J454" s="64" t="s">
        <v>158</v>
      </c>
      <c r="K454" s="64" t="s">
        <v>1235</v>
      </c>
      <c r="L454" s="65"/>
    </row>
    <row r="455" spans="1:12" s="72" customFormat="1" x14ac:dyDescent="0.2">
      <c r="A455" s="63"/>
      <c r="B455" s="63" t="s">
        <v>1240</v>
      </c>
      <c r="C455" s="64" t="s">
        <v>519</v>
      </c>
      <c r="D455" s="66" t="s">
        <v>475</v>
      </c>
      <c r="E455" s="65" t="s">
        <v>1233</v>
      </c>
      <c r="F455" s="65" t="s">
        <v>1241</v>
      </c>
      <c r="G455" s="65" t="s">
        <v>1915</v>
      </c>
      <c r="H455" s="64">
        <v>4.2999999999999997E-2</v>
      </c>
      <c r="I455" s="64">
        <v>80</v>
      </c>
      <c r="J455" s="64" t="s">
        <v>158</v>
      </c>
      <c r="K455" s="64" t="s">
        <v>1235</v>
      </c>
      <c r="L455" s="65"/>
    </row>
    <row r="456" spans="1:12" s="72" customFormat="1" x14ac:dyDescent="0.2">
      <c r="A456" s="63"/>
      <c r="B456" s="63" t="s">
        <v>1242</v>
      </c>
      <c r="C456" s="64" t="s">
        <v>519</v>
      </c>
      <c r="D456" s="66" t="s">
        <v>475</v>
      </c>
      <c r="E456" s="65" t="s">
        <v>1233</v>
      </c>
      <c r="F456" s="65" t="s">
        <v>1243</v>
      </c>
      <c r="G456" s="65" t="s">
        <v>1915</v>
      </c>
      <c r="H456" s="64">
        <v>4.7E-2</v>
      </c>
      <c r="I456" s="64">
        <v>110</v>
      </c>
      <c r="J456" s="64" t="s">
        <v>158</v>
      </c>
      <c r="K456" s="64" t="s">
        <v>1235</v>
      </c>
      <c r="L456" s="65"/>
    </row>
    <row r="457" spans="1:12" s="72" customFormat="1" x14ac:dyDescent="0.2">
      <c r="A457" s="63"/>
      <c r="B457" s="63" t="s">
        <v>1244</v>
      </c>
      <c r="C457" s="64" t="s">
        <v>519</v>
      </c>
      <c r="D457" s="66" t="s">
        <v>475</v>
      </c>
      <c r="E457" s="65" t="s">
        <v>1233</v>
      </c>
      <c r="F457" s="65" t="s">
        <v>1245</v>
      </c>
      <c r="G457" s="65" t="s">
        <v>1915</v>
      </c>
      <c r="H457" s="64">
        <v>0.05</v>
      </c>
      <c r="I457" s="64">
        <v>110</v>
      </c>
      <c r="J457" s="64" t="s">
        <v>158</v>
      </c>
      <c r="K457" s="64" t="s">
        <v>1235</v>
      </c>
      <c r="L457" s="65"/>
    </row>
    <row r="458" spans="1:12" s="72" customFormat="1" x14ac:dyDescent="0.2">
      <c r="A458" s="63"/>
      <c r="B458" s="63" t="s">
        <v>1246</v>
      </c>
      <c r="C458" s="64" t="s">
        <v>519</v>
      </c>
      <c r="D458" s="66" t="s">
        <v>475</v>
      </c>
      <c r="E458" s="65" t="s">
        <v>1247</v>
      </c>
      <c r="F458" s="118" t="s">
        <v>1248</v>
      </c>
      <c r="G458" s="65" t="s">
        <v>1249</v>
      </c>
      <c r="H458" s="64">
        <v>0.04</v>
      </c>
      <c r="I458" s="64">
        <v>60</v>
      </c>
      <c r="J458" s="64" t="s">
        <v>158</v>
      </c>
      <c r="K458" s="64" t="s">
        <v>1250</v>
      </c>
      <c r="L458" s="65"/>
    </row>
    <row r="459" spans="1:12" s="72" customFormat="1" x14ac:dyDescent="0.2">
      <c r="A459" s="63"/>
      <c r="B459" s="63" t="s">
        <v>1251</v>
      </c>
      <c r="C459" s="64" t="s">
        <v>519</v>
      </c>
      <c r="D459" s="66" t="s">
        <v>475</v>
      </c>
      <c r="E459" s="65" t="s">
        <v>1247</v>
      </c>
      <c r="F459" s="118" t="s">
        <v>1248</v>
      </c>
      <c r="G459" s="65" t="s">
        <v>1252</v>
      </c>
      <c r="H459" s="64">
        <v>0.04</v>
      </c>
      <c r="I459" s="64">
        <v>60</v>
      </c>
      <c r="J459" s="64" t="s">
        <v>158</v>
      </c>
      <c r="K459" s="64" t="s">
        <v>1250</v>
      </c>
      <c r="L459" s="65"/>
    </row>
    <row r="460" spans="1:12" s="72" customFormat="1" x14ac:dyDescent="0.2">
      <c r="A460" s="63"/>
      <c r="B460" s="63" t="s">
        <v>1253</v>
      </c>
      <c r="C460" s="64" t="s">
        <v>519</v>
      </c>
      <c r="D460" s="66" t="s">
        <v>475</v>
      </c>
      <c r="E460" s="65" t="s">
        <v>1247</v>
      </c>
      <c r="F460" s="118" t="s">
        <v>1248</v>
      </c>
      <c r="G460" s="65" t="s">
        <v>1254</v>
      </c>
      <c r="H460" s="64">
        <v>0.04</v>
      </c>
      <c r="I460" s="64">
        <v>60</v>
      </c>
      <c r="J460" s="64" t="s">
        <v>158</v>
      </c>
      <c r="K460" s="64" t="s">
        <v>1250</v>
      </c>
      <c r="L460" s="65"/>
    </row>
    <row r="461" spans="1:12" s="72" customFormat="1" x14ac:dyDescent="0.2">
      <c r="A461" s="63"/>
      <c r="B461" s="63" t="s">
        <v>1255</v>
      </c>
      <c r="C461" s="64" t="s">
        <v>519</v>
      </c>
      <c r="D461" s="66" t="s">
        <v>475</v>
      </c>
      <c r="E461" s="65" t="s">
        <v>1247</v>
      </c>
      <c r="F461" s="118" t="s">
        <v>1248</v>
      </c>
      <c r="G461" s="65" t="s">
        <v>1256</v>
      </c>
      <c r="H461" s="64">
        <v>0.04</v>
      </c>
      <c r="I461" s="64">
        <v>60</v>
      </c>
      <c r="J461" s="64" t="s">
        <v>158</v>
      </c>
      <c r="K461" s="64" t="s">
        <v>1250</v>
      </c>
      <c r="L461" s="65"/>
    </row>
    <row r="462" spans="1:12" s="72" customFormat="1" x14ac:dyDescent="0.2">
      <c r="A462" s="63"/>
      <c r="B462" s="99" t="s">
        <v>1257</v>
      </c>
      <c r="C462" s="64" t="s">
        <v>519</v>
      </c>
      <c r="D462" s="66" t="s">
        <v>475</v>
      </c>
      <c r="E462" s="119" t="s">
        <v>1258</v>
      </c>
      <c r="F462" s="102" t="s">
        <v>1259</v>
      </c>
      <c r="G462" s="65" t="s">
        <v>1260</v>
      </c>
      <c r="H462" s="99">
        <v>0.04</v>
      </c>
      <c r="I462" s="99">
        <v>145</v>
      </c>
      <c r="J462" s="99" t="s">
        <v>1195</v>
      </c>
      <c r="K462" s="99" t="s">
        <v>1261</v>
      </c>
      <c r="L462" s="65"/>
    </row>
    <row r="463" spans="1:12" s="72" customFormat="1" x14ac:dyDescent="0.2">
      <c r="A463" s="63"/>
      <c r="B463" s="63" t="s">
        <v>514</v>
      </c>
      <c r="C463" s="64" t="s">
        <v>296</v>
      </c>
      <c r="D463" s="66" t="s">
        <v>475</v>
      </c>
      <c r="E463" s="65" t="s">
        <v>111</v>
      </c>
      <c r="F463" s="65" t="s">
        <v>1674</v>
      </c>
      <c r="G463" s="65" t="s">
        <v>1675</v>
      </c>
      <c r="H463" s="64">
        <v>2.5000000000000001E-2</v>
      </c>
      <c r="I463" s="64">
        <v>37</v>
      </c>
      <c r="J463" s="64" t="s">
        <v>88</v>
      </c>
      <c r="K463" s="64" t="s">
        <v>118</v>
      </c>
      <c r="L463" s="65"/>
    </row>
    <row r="464" spans="1:12" s="72" customFormat="1" x14ac:dyDescent="0.2">
      <c r="A464" s="63"/>
      <c r="B464" s="63" t="s">
        <v>299</v>
      </c>
      <c r="C464" s="64" t="s">
        <v>296</v>
      </c>
      <c r="D464" s="66" t="s">
        <v>328</v>
      </c>
      <c r="E464" s="65" t="s">
        <v>122</v>
      </c>
      <c r="F464" s="65" t="s">
        <v>124</v>
      </c>
      <c r="G464" s="65" t="s">
        <v>125</v>
      </c>
      <c r="H464" s="64">
        <v>3.4000000000000002E-2</v>
      </c>
      <c r="I464" s="64">
        <v>32</v>
      </c>
      <c r="J464" s="64" t="s">
        <v>88</v>
      </c>
      <c r="K464" s="64" t="s">
        <v>123</v>
      </c>
      <c r="L464" s="65"/>
    </row>
    <row r="465" spans="1:12" s="72" customFormat="1" x14ac:dyDescent="0.2">
      <c r="A465" s="63"/>
      <c r="B465" s="63" t="s">
        <v>300</v>
      </c>
      <c r="C465" s="64" t="s">
        <v>296</v>
      </c>
      <c r="D465" s="66" t="s">
        <v>328</v>
      </c>
      <c r="E465" s="65" t="s">
        <v>443</v>
      </c>
      <c r="F465" s="65" t="s">
        <v>128</v>
      </c>
      <c r="G465" s="65" t="s">
        <v>129</v>
      </c>
      <c r="H465" s="64">
        <v>2.7E-2</v>
      </c>
      <c r="I465" s="64">
        <v>32</v>
      </c>
      <c r="J465" s="64" t="s">
        <v>88</v>
      </c>
      <c r="K465" s="64" t="s">
        <v>136</v>
      </c>
      <c r="L465" s="65"/>
    </row>
    <row r="466" spans="1:12" s="72" customFormat="1" x14ac:dyDescent="0.2">
      <c r="A466" s="63"/>
      <c r="B466" s="63" t="s">
        <v>1262</v>
      </c>
      <c r="C466" s="64" t="s">
        <v>296</v>
      </c>
      <c r="D466" s="66" t="s">
        <v>328</v>
      </c>
      <c r="E466" s="65" t="s">
        <v>1263</v>
      </c>
      <c r="F466" s="65" t="s">
        <v>1264</v>
      </c>
      <c r="G466" s="65" t="s">
        <v>1265</v>
      </c>
      <c r="H466" s="64">
        <v>2.2800000000000001E-2</v>
      </c>
      <c r="I466" s="64">
        <v>33</v>
      </c>
      <c r="J466" s="64" t="s">
        <v>88</v>
      </c>
      <c r="K466" s="64" t="s">
        <v>103</v>
      </c>
      <c r="L466" s="65"/>
    </row>
    <row r="467" spans="1:12" s="72" customFormat="1" x14ac:dyDescent="0.2">
      <c r="A467" s="63"/>
      <c r="B467" s="63" t="s">
        <v>548</v>
      </c>
      <c r="C467" s="64" t="s">
        <v>296</v>
      </c>
      <c r="D467" s="66" t="s">
        <v>475</v>
      </c>
      <c r="E467" s="65" t="s">
        <v>132</v>
      </c>
      <c r="F467" s="65" t="s">
        <v>132</v>
      </c>
      <c r="G467" s="65" t="s">
        <v>1693</v>
      </c>
      <c r="H467" s="64">
        <v>3.5999999999999997E-2</v>
      </c>
      <c r="I467" s="64">
        <v>35</v>
      </c>
      <c r="J467" s="64" t="s">
        <v>88</v>
      </c>
      <c r="K467" s="64" t="s">
        <v>138</v>
      </c>
      <c r="L467" s="65"/>
    </row>
    <row r="468" spans="1:12" s="72" customFormat="1" x14ac:dyDescent="0.2">
      <c r="A468" s="73"/>
      <c r="B468" s="63" t="s">
        <v>1034</v>
      </c>
      <c r="C468" s="64" t="s">
        <v>296</v>
      </c>
      <c r="D468" s="65" t="s">
        <v>328</v>
      </c>
      <c r="E468" s="65" t="s">
        <v>93</v>
      </c>
      <c r="F468" s="65" t="s">
        <v>94</v>
      </c>
      <c r="G468" s="65" t="s">
        <v>95</v>
      </c>
      <c r="H468" s="74">
        <v>2.8000000000000001E-2</v>
      </c>
      <c r="I468" s="74">
        <v>35</v>
      </c>
      <c r="J468" s="74" t="s">
        <v>88</v>
      </c>
      <c r="K468" s="64" t="s">
        <v>1033</v>
      </c>
      <c r="L468" s="75"/>
    </row>
    <row r="469" spans="1:12" s="72" customFormat="1" ht="13.5" customHeight="1" x14ac:dyDescent="0.2">
      <c r="A469" s="63"/>
      <c r="B469" s="63" t="s">
        <v>301</v>
      </c>
      <c r="C469" s="64" t="s">
        <v>296</v>
      </c>
      <c r="D469" s="66" t="s">
        <v>1266</v>
      </c>
      <c r="E469" s="120" t="s">
        <v>1267</v>
      </c>
      <c r="F469" s="65" t="s">
        <v>1268</v>
      </c>
      <c r="G469" s="65" t="s">
        <v>1681</v>
      </c>
      <c r="H469" s="64">
        <v>2.7E-2</v>
      </c>
      <c r="I469" s="64">
        <v>35</v>
      </c>
      <c r="J469" s="64" t="s">
        <v>88</v>
      </c>
      <c r="K469" s="64" t="s">
        <v>106</v>
      </c>
      <c r="L469" s="65"/>
    </row>
    <row r="470" spans="1:12" s="72" customFormat="1" x14ac:dyDescent="0.2">
      <c r="A470" s="63"/>
      <c r="B470" s="63" t="s">
        <v>1269</v>
      </c>
      <c r="C470" s="64" t="s">
        <v>296</v>
      </c>
      <c r="D470" s="66" t="s">
        <v>1266</v>
      </c>
      <c r="E470" s="120" t="s">
        <v>1267</v>
      </c>
      <c r="F470" s="65" t="s">
        <v>1270</v>
      </c>
      <c r="G470" s="65" t="s">
        <v>1682</v>
      </c>
      <c r="H470" s="64">
        <v>2.5000000000000001E-2</v>
      </c>
      <c r="I470" s="64">
        <v>35</v>
      </c>
      <c r="J470" s="64" t="s">
        <v>88</v>
      </c>
      <c r="K470" s="64" t="s">
        <v>106</v>
      </c>
      <c r="L470" s="65"/>
    </row>
    <row r="471" spans="1:12" s="72" customFormat="1" x14ac:dyDescent="0.2">
      <c r="A471" s="63"/>
      <c r="B471" s="63" t="s">
        <v>1271</v>
      </c>
      <c r="C471" s="64" t="s">
        <v>296</v>
      </c>
      <c r="D471" s="66" t="s">
        <v>161</v>
      </c>
      <c r="E471" s="120" t="s">
        <v>1267</v>
      </c>
      <c r="F471" s="65" t="s">
        <v>1683</v>
      </c>
      <c r="G471" s="65" t="s">
        <v>1684</v>
      </c>
      <c r="H471" s="64">
        <v>2.7E-2</v>
      </c>
      <c r="I471" s="64">
        <v>35</v>
      </c>
      <c r="J471" s="64" t="s">
        <v>88</v>
      </c>
      <c r="K471" s="64" t="s">
        <v>106</v>
      </c>
      <c r="L471" s="65"/>
    </row>
    <row r="472" spans="1:12" s="72" customFormat="1" x14ac:dyDescent="0.2">
      <c r="A472" s="63"/>
      <c r="B472" s="63" t="s">
        <v>1272</v>
      </c>
      <c r="C472" s="64" t="s">
        <v>296</v>
      </c>
      <c r="D472" s="66" t="s">
        <v>161</v>
      </c>
      <c r="E472" s="120" t="s">
        <v>1267</v>
      </c>
      <c r="F472" s="65" t="s">
        <v>1685</v>
      </c>
      <c r="G472" s="65" t="s">
        <v>1686</v>
      </c>
      <c r="H472" s="64">
        <v>2.5000000000000001E-2</v>
      </c>
      <c r="I472" s="64">
        <v>35</v>
      </c>
      <c r="J472" s="64" t="s">
        <v>88</v>
      </c>
      <c r="K472" s="64" t="s">
        <v>106</v>
      </c>
      <c r="L472" s="65"/>
    </row>
    <row r="473" spans="1:12" s="72" customFormat="1" x14ac:dyDescent="0.2">
      <c r="A473" s="63"/>
      <c r="B473" s="63" t="s">
        <v>1679</v>
      </c>
      <c r="C473" s="64" t="s">
        <v>296</v>
      </c>
      <c r="D473" s="66" t="s">
        <v>161</v>
      </c>
      <c r="E473" s="120" t="s">
        <v>1267</v>
      </c>
      <c r="F473" s="65" t="s">
        <v>1687</v>
      </c>
      <c r="G473" s="65" t="s">
        <v>1688</v>
      </c>
      <c r="H473" s="64">
        <v>2.7E-2</v>
      </c>
      <c r="I473" s="64">
        <v>35</v>
      </c>
      <c r="J473" s="64" t="s">
        <v>88</v>
      </c>
      <c r="K473" s="64" t="s">
        <v>106</v>
      </c>
      <c r="L473" s="65"/>
    </row>
    <row r="474" spans="1:12" s="72" customFormat="1" x14ac:dyDescent="0.2">
      <c r="A474" s="63"/>
      <c r="B474" s="63" t="s">
        <v>1680</v>
      </c>
      <c r="C474" s="64" t="s">
        <v>296</v>
      </c>
      <c r="D474" s="66" t="s">
        <v>161</v>
      </c>
      <c r="E474" s="120" t="s">
        <v>1267</v>
      </c>
      <c r="F474" s="65" t="s">
        <v>1689</v>
      </c>
      <c r="G474" s="65" t="s">
        <v>1690</v>
      </c>
      <c r="H474" s="64">
        <v>2.5000000000000001E-2</v>
      </c>
      <c r="I474" s="64">
        <v>35</v>
      </c>
      <c r="J474" s="64" t="s">
        <v>88</v>
      </c>
      <c r="K474" s="64" t="s">
        <v>106</v>
      </c>
      <c r="L474" s="65"/>
    </row>
    <row r="475" spans="1:12" s="72" customFormat="1" x14ac:dyDescent="0.2">
      <c r="A475" s="73"/>
      <c r="B475" s="63" t="s">
        <v>1273</v>
      </c>
      <c r="C475" s="64" t="s">
        <v>296</v>
      </c>
      <c r="D475" s="66" t="s">
        <v>328</v>
      </c>
      <c r="E475" s="65" t="s">
        <v>126</v>
      </c>
      <c r="F475" s="65" t="s">
        <v>127</v>
      </c>
      <c r="G475" s="65" t="s">
        <v>1697</v>
      </c>
      <c r="H475" s="64">
        <v>2.5999999999999999E-2</v>
      </c>
      <c r="I475" s="64">
        <v>35</v>
      </c>
      <c r="J475" s="64" t="s">
        <v>88</v>
      </c>
      <c r="K475" s="64" t="s">
        <v>135</v>
      </c>
      <c r="L475" s="75"/>
    </row>
    <row r="476" spans="1:12" s="72" customFormat="1" x14ac:dyDescent="0.2">
      <c r="A476" s="63"/>
      <c r="B476" s="63" t="s">
        <v>302</v>
      </c>
      <c r="C476" s="64" t="s">
        <v>296</v>
      </c>
      <c r="D476" s="66" t="s">
        <v>328</v>
      </c>
      <c r="E476" s="65" t="s">
        <v>630</v>
      </c>
      <c r="F476" s="65" t="s">
        <v>119</v>
      </c>
      <c r="G476" s="65" t="s">
        <v>1706</v>
      </c>
      <c r="H476" s="64">
        <v>2.5000000000000001E-2</v>
      </c>
      <c r="I476" s="64">
        <v>35</v>
      </c>
      <c r="J476" s="64" t="s">
        <v>88</v>
      </c>
      <c r="K476" s="64" t="s">
        <v>120</v>
      </c>
      <c r="L476" s="65"/>
    </row>
    <row r="477" spans="1:12" s="72" customFormat="1" x14ac:dyDescent="0.2">
      <c r="A477" s="63"/>
      <c r="B477" s="63" t="s">
        <v>303</v>
      </c>
      <c r="C477" s="64" t="s">
        <v>296</v>
      </c>
      <c r="D477" s="66" t="s">
        <v>328</v>
      </c>
      <c r="E477" s="65" t="s">
        <v>113</v>
      </c>
      <c r="F477" s="65" t="s">
        <v>115</v>
      </c>
      <c r="G477" s="65" t="s">
        <v>1701</v>
      </c>
      <c r="H477" s="64">
        <v>2.5000000000000001E-2</v>
      </c>
      <c r="I477" s="64">
        <v>34</v>
      </c>
      <c r="J477" s="64" t="s">
        <v>88</v>
      </c>
      <c r="K477" s="64" t="s">
        <v>114</v>
      </c>
      <c r="L477" s="65"/>
    </row>
    <row r="478" spans="1:12" s="72" customFormat="1" x14ac:dyDescent="0.2">
      <c r="A478" s="63"/>
      <c r="B478" s="63" t="s">
        <v>521</v>
      </c>
      <c r="C478" s="64" t="s">
        <v>296</v>
      </c>
      <c r="D478" s="66" t="s">
        <v>475</v>
      </c>
      <c r="E478" s="65" t="s">
        <v>522</v>
      </c>
      <c r="F478" s="65" t="s">
        <v>523</v>
      </c>
      <c r="G478" s="65" t="s">
        <v>524</v>
      </c>
      <c r="H478" s="64">
        <v>2.4E-2</v>
      </c>
      <c r="I478" s="64">
        <v>35</v>
      </c>
      <c r="J478" s="64" t="s">
        <v>88</v>
      </c>
      <c r="K478" s="64" t="s">
        <v>525</v>
      </c>
      <c r="L478" s="65"/>
    </row>
    <row r="479" spans="1:12" s="72" customFormat="1" x14ac:dyDescent="0.2">
      <c r="A479" s="73"/>
      <c r="B479" s="63" t="s">
        <v>527</v>
      </c>
      <c r="C479" s="64" t="s">
        <v>296</v>
      </c>
      <c r="D479" s="66" t="s">
        <v>475</v>
      </c>
      <c r="E479" s="65" t="s">
        <v>453</v>
      </c>
      <c r="F479" s="65" t="s">
        <v>528</v>
      </c>
      <c r="G479" s="65" t="s">
        <v>529</v>
      </c>
      <c r="H479" s="64">
        <v>2.9700000000000001E-2</v>
      </c>
      <c r="I479" s="64">
        <v>32</v>
      </c>
      <c r="J479" s="64" t="s">
        <v>88</v>
      </c>
      <c r="K479" s="64" t="s">
        <v>530</v>
      </c>
      <c r="L479" s="75"/>
    </row>
    <row r="480" spans="1:12" s="72" customFormat="1" x14ac:dyDescent="0.2">
      <c r="A480" s="73"/>
      <c r="B480" s="63" t="s">
        <v>1274</v>
      </c>
      <c r="C480" s="64" t="s">
        <v>296</v>
      </c>
      <c r="D480" s="66" t="s">
        <v>475</v>
      </c>
      <c r="E480" s="65" t="s">
        <v>454</v>
      </c>
      <c r="F480" s="65" t="s">
        <v>621</v>
      </c>
      <c r="G480" s="65" t="s">
        <v>1275</v>
      </c>
      <c r="H480" s="64">
        <v>2.5000000000000001E-2</v>
      </c>
      <c r="I480" s="64">
        <v>35</v>
      </c>
      <c r="J480" s="64" t="s">
        <v>88</v>
      </c>
      <c r="K480" s="64" t="s">
        <v>1276</v>
      </c>
      <c r="L480" s="75"/>
    </row>
    <row r="481" spans="1:12" s="72" customFormat="1" x14ac:dyDescent="0.2">
      <c r="A481" s="73"/>
      <c r="B481" s="63" t="s">
        <v>531</v>
      </c>
      <c r="C481" s="64" t="s">
        <v>296</v>
      </c>
      <c r="D481" s="66" t="s">
        <v>475</v>
      </c>
      <c r="E481" s="65" t="s">
        <v>455</v>
      </c>
      <c r="F481" s="65" t="s">
        <v>532</v>
      </c>
      <c r="G481" s="65" t="s">
        <v>533</v>
      </c>
      <c r="H481" s="64">
        <v>2.7E-2</v>
      </c>
      <c r="I481" s="64">
        <v>32</v>
      </c>
      <c r="J481" s="64" t="s">
        <v>88</v>
      </c>
      <c r="K481" s="64" t="s">
        <v>534</v>
      </c>
      <c r="L481" s="75"/>
    </row>
    <row r="482" spans="1:12" s="72" customFormat="1" x14ac:dyDescent="0.2">
      <c r="A482" s="99"/>
      <c r="B482" s="99" t="s">
        <v>1277</v>
      </c>
      <c r="C482" s="99" t="s">
        <v>296</v>
      </c>
      <c r="D482" s="65" t="s">
        <v>328</v>
      </c>
      <c r="E482" s="102" t="s">
        <v>464</v>
      </c>
      <c r="F482" s="102" t="s">
        <v>554</v>
      </c>
      <c r="G482" s="65" t="s">
        <v>1695</v>
      </c>
      <c r="H482" s="99">
        <v>2.5000000000000001E-2</v>
      </c>
      <c r="I482" s="74">
        <v>38</v>
      </c>
      <c r="J482" s="99" t="s">
        <v>88</v>
      </c>
      <c r="K482" s="99" t="s">
        <v>555</v>
      </c>
      <c r="L482" s="99"/>
    </row>
    <row r="483" spans="1:12" s="72" customFormat="1" x14ac:dyDescent="0.2">
      <c r="A483" s="73"/>
      <c r="B483" s="63" t="s">
        <v>838</v>
      </c>
      <c r="C483" s="64" t="s">
        <v>296</v>
      </c>
      <c r="D483" s="66" t="s">
        <v>328</v>
      </c>
      <c r="E483" s="65" t="s">
        <v>839</v>
      </c>
      <c r="F483" s="65" t="s">
        <v>840</v>
      </c>
      <c r="G483" s="65" t="s">
        <v>1676</v>
      </c>
      <c r="H483" s="64">
        <v>2.5000000000000001E-2</v>
      </c>
      <c r="I483" s="64">
        <v>37</v>
      </c>
      <c r="J483" s="64" t="s">
        <v>88</v>
      </c>
      <c r="K483" s="64" t="s">
        <v>841</v>
      </c>
      <c r="L483" s="75"/>
    </row>
    <row r="484" spans="1:12" s="72" customFormat="1" x14ac:dyDescent="0.2">
      <c r="A484" s="73"/>
      <c r="B484" s="63" t="s">
        <v>1703</v>
      </c>
      <c r="C484" s="64" t="s">
        <v>296</v>
      </c>
      <c r="D484" s="66" t="s">
        <v>328</v>
      </c>
      <c r="E484" s="65" t="s">
        <v>845</v>
      </c>
      <c r="F484" s="65" t="s">
        <v>846</v>
      </c>
      <c r="G484" s="65" t="s">
        <v>1704</v>
      </c>
      <c r="H484" s="64">
        <v>2.8000000000000001E-2</v>
      </c>
      <c r="I484" s="64">
        <v>35</v>
      </c>
      <c r="J484" s="64" t="s">
        <v>88</v>
      </c>
      <c r="K484" s="64" t="s">
        <v>847</v>
      </c>
      <c r="L484" s="75"/>
    </row>
    <row r="485" spans="1:12" s="72" customFormat="1" x14ac:dyDescent="0.2">
      <c r="A485" s="73"/>
      <c r="B485" s="63" t="s">
        <v>1278</v>
      </c>
      <c r="C485" s="64" t="s">
        <v>296</v>
      </c>
      <c r="D485" s="66" t="s">
        <v>328</v>
      </c>
      <c r="E485" s="65" t="s">
        <v>918</v>
      </c>
      <c r="F485" s="65" t="s">
        <v>919</v>
      </c>
      <c r="G485" s="65" t="s">
        <v>1707</v>
      </c>
      <c r="H485" s="74">
        <v>2.5999999999999999E-2</v>
      </c>
      <c r="I485" s="74">
        <v>35</v>
      </c>
      <c r="J485" s="74" t="s">
        <v>88</v>
      </c>
      <c r="K485" s="64" t="s">
        <v>1279</v>
      </c>
      <c r="L485" s="75"/>
    </row>
    <row r="486" spans="1:12" s="72" customFormat="1" x14ac:dyDescent="0.2">
      <c r="A486" s="73">
        <v>0</v>
      </c>
      <c r="B486" s="63" t="s">
        <v>1280</v>
      </c>
      <c r="C486" s="64" t="s">
        <v>296</v>
      </c>
      <c r="D486" s="66" t="s">
        <v>328</v>
      </c>
      <c r="E486" s="65" t="s">
        <v>1116</v>
      </c>
      <c r="F486" s="65" t="s">
        <v>1601</v>
      </c>
      <c r="G486" s="65" t="s">
        <v>1691</v>
      </c>
      <c r="H486" s="64">
        <v>3.1E-2</v>
      </c>
      <c r="I486" s="64">
        <v>32</v>
      </c>
      <c r="J486" s="64" t="s">
        <v>88</v>
      </c>
      <c r="K486" s="64" t="s">
        <v>1281</v>
      </c>
      <c r="L486" s="75"/>
    </row>
    <row r="487" spans="1:12" s="72" customFormat="1" x14ac:dyDescent="0.2">
      <c r="A487" s="73"/>
      <c r="B487" s="63" t="s">
        <v>1282</v>
      </c>
      <c r="C487" s="64" t="s">
        <v>296</v>
      </c>
      <c r="D487" s="66" t="s">
        <v>328</v>
      </c>
      <c r="E487" s="65" t="s">
        <v>1116</v>
      </c>
      <c r="F487" s="65" t="s">
        <v>1602</v>
      </c>
      <c r="G487" s="65" t="s">
        <v>1603</v>
      </c>
      <c r="H487" s="64">
        <v>2.5000000000000001E-2</v>
      </c>
      <c r="I487" s="64">
        <v>32</v>
      </c>
      <c r="J487" s="64" t="s">
        <v>88</v>
      </c>
      <c r="K487" s="64" t="s">
        <v>1281</v>
      </c>
      <c r="L487" s="75"/>
    </row>
    <row r="488" spans="1:12" s="72" customFormat="1" x14ac:dyDescent="0.2">
      <c r="A488" s="73"/>
      <c r="B488" s="63" t="s">
        <v>1283</v>
      </c>
      <c r="C488" s="64" t="s">
        <v>296</v>
      </c>
      <c r="D488" s="66" t="s">
        <v>328</v>
      </c>
      <c r="E488" s="65" t="s">
        <v>1116</v>
      </c>
      <c r="F488" s="65" t="s">
        <v>1604</v>
      </c>
      <c r="G488" s="65" t="s">
        <v>1605</v>
      </c>
      <c r="H488" s="64">
        <v>2.4E-2</v>
      </c>
      <c r="I488" s="64">
        <v>32</v>
      </c>
      <c r="J488" s="64" t="s">
        <v>88</v>
      </c>
      <c r="K488" s="64" t="s">
        <v>1281</v>
      </c>
      <c r="L488" s="75"/>
    </row>
    <row r="489" spans="1:12" s="72" customFormat="1" x14ac:dyDescent="0.2">
      <c r="A489" s="73"/>
      <c r="B489" s="63" t="s">
        <v>921</v>
      </c>
      <c r="C489" s="64" t="s">
        <v>296</v>
      </c>
      <c r="D489" s="66" t="s">
        <v>328</v>
      </c>
      <c r="E489" s="65" t="s">
        <v>920</v>
      </c>
      <c r="F489" s="65" t="s">
        <v>922</v>
      </c>
      <c r="G489" s="65" t="s">
        <v>923</v>
      </c>
      <c r="H489" s="64">
        <v>2.8000000000000001E-2</v>
      </c>
      <c r="I489" s="64">
        <v>42</v>
      </c>
      <c r="J489" s="64" t="s">
        <v>88</v>
      </c>
      <c r="K489" s="64" t="s">
        <v>924</v>
      </c>
      <c r="L489" s="75"/>
    </row>
    <row r="490" spans="1:12" s="72" customFormat="1" x14ac:dyDescent="0.2">
      <c r="A490" s="73"/>
      <c r="B490" s="63" t="s">
        <v>1677</v>
      </c>
      <c r="C490" s="64" t="s">
        <v>296</v>
      </c>
      <c r="D490" s="66" t="s">
        <v>328</v>
      </c>
      <c r="E490" s="65" t="s">
        <v>1019</v>
      </c>
      <c r="F490" s="65" t="s">
        <v>1022</v>
      </c>
      <c r="G490" s="65" t="s">
        <v>1678</v>
      </c>
      <c r="H490" s="74">
        <v>2.5000000000000001E-2</v>
      </c>
      <c r="I490" s="74">
        <v>38</v>
      </c>
      <c r="J490" s="74" t="s">
        <v>88</v>
      </c>
      <c r="K490" s="64" t="s">
        <v>1023</v>
      </c>
      <c r="L490" s="75"/>
    </row>
    <row r="491" spans="1:12" s="72" customFormat="1" x14ac:dyDescent="0.2">
      <c r="A491" s="73"/>
      <c r="B491" s="63" t="s">
        <v>1284</v>
      </c>
      <c r="C491" s="64" t="s">
        <v>296</v>
      </c>
      <c r="D491" s="66" t="s">
        <v>328</v>
      </c>
      <c r="E491" s="65" t="s">
        <v>1285</v>
      </c>
      <c r="F491" s="65" t="s">
        <v>1286</v>
      </c>
      <c r="G491" s="65" t="s">
        <v>1287</v>
      </c>
      <c r="H491" s="64">
        <v>2.9899999999999999E-2</v>
      </c>
      <c r="I491" s="64">
        <v>37</v>
      </c>
      <c r="J491" s="64" t="s">
        <v>88</v>
      </c>
      <c r="K491" s="64" t="s">
        <v>1288</v>
      </c>
      <c r="L491" s="75"/>
    </row>
    <row r="492" spans="1:12" s="72" customFormat="1" x14ac:dyDescent="0.2">
      <c r="A492" s="73"/>
      <c r="B492" s="63" t="s">
        <v>1289</v>
      </c>
      <c r="C492" s="64" t="s">
        <v>296</v>
      </c>
      <c r="D492" s="66" t="s">
        <v>328</v>
      </c>
      <c r="E492" s="65" t="s">
        <v>1670</v>
      </c>
      <c r="F492" s="65" t="s">
        <v>1290</v>
      </c>
      <c r="G492" s="65" t="s">
        <v>1671</v>
      </c>
      <c r="H492" s="64">
        <v>2.7E-2</v>
      </c>
      <c r="I492" s="64">
        <v>37</v>
      </c>
      <c r="J492" s="64" t="s">
        <v>88</v>
      </c>
      <c r="K492" s="64" t="s">
        <v>1291</v>
      </c>
      <c r="L492" s="75"/>
    </row>
    <row r="493" spans="1:12" s="72" customFormat="1" x14ac:dyDescent="0.2">
      <c r="A493" s="73"/>
      <c r="B493" s="99" t="s">
        <v>1591</v>
      </c>
      <c r="C493" s="64" t="s">
        <v>296</v>
      </c>
      <c r="D493" s="66" t="s">
        <v>328</v>
      </c>
      <c r="E493" s="102" t="s">
        <v>1576</v>
      </c>
      <c r="F493" s="102" t="s">
        <v>1577</v>
      </c>
      <c r="G493" s="65" t="s">
        <v>1592</v>
      </c>
      <c r="H493" s="99">
        <v>2.5000000000000001E-2</v>
      </c>
      <c r="I493" s="74">
        <v>35</v>
      </c>
      <c r="J493" s="74" t="s">
        <v>88</v>
      </c>
      <c r="K493" s="124" t="s">
        <v>1578</v>
      </c>
      <c r="L493" s="75"/>
    </row>
    <row r="494" spans="1:12" s="72" customFormat="1" x14ac:dyDescent="0.2">
      <c r="A494" s="73"/>
      <c r="B494" s="99" t="s">
        <v>2076</v>
      </c>
      <c r="C494" s="64" t="s">
        <v>296</v>
      </c>
      <c r="D494" s="66" t="s">
        <v>328</v>
      </c>
      <c r="E494" s="123" t="s">
        <v>2080</v>
      </c>
      <c r="F494" s="123" t="s">
        <v>2077</v>
      </c>
      <c r="G494" s="65" t="s">
        <v>2078</v>
      </c>
      <c r="H494" s="99">
        <v>2.7E-2</v>
      </c>
      <c r="I494" s="74">
        <v>35</v>
      </c>
      <c r="J494" s="74" t="s">
        <v>88</v>
      </c>
      <c r="K494" s="124" t="s">
        <v>2079</v>
      </c>
      <c r="L494" s="75"/>
    </row>
    <row r="495" spans="1:12" s="72" customFormat="1" x14ac:dyDescent="0.2">
      <c r="A495" s="73"/>
      <c r="B495" s="63" t="s">
        <v>247</v>
      </c>
      <c r="C495" s="68" t="s">
        <v>294</v>
      </c>
      <c r="D495" s="66" t="s">
        <v>328</v>
      </c>
      <c r="E495" s="65" t="s">
        <v>83</v>
      </c>
      <c r="F495" s="65" t="s">
        <v>81</v>
      </c>
      <c r="G495" s="65" t="s">
        <v>82</v>
      </c>
      <c r="H495" s="64">
        <v>4.82E-2</v>
      </c>
      <c r="I495" s="64">
        <v>12</v>
      </c>
      <c r="J495" s="64" t="s">
        <v>8</v>
      </c>
      <c r="K495" s="64" t="s">
        <v>84</v>
      </c>
      <c r="L495" s="75"/>
    </row>
    <row r="496" spans="1:12" s="72" customFormat="1" x14ac:dyDescent="0.2">
      <c r="A496" s="73"/>
      <c r="B496" s="63" t="s">
        <v>248</v>
      </c>
      <c r="C496" s="68" t="s">
        <v>294</v>
      </c>
      <c r="D496" s="66" t="s">
        <v>328</v>
      </c>
      <c r="E496" s="65" t="s">
        <v>83</v>
      </c>
      <c r="F496" s="65" t="s">
        <v>81</v>
      </c>
      <c r="G496" s="65" t="s">
        <v>49</v>
      </c>
      <c r="H496" s="64">
        <v>4.19E-2</v>
      </c>
      <c r="I496" s="64">
        <v>15</v>
      </c>
      <c r="J496" s="64" t="s">
        <v>8</v>
      </c>
      <c r="K496" s="64" t="s">
        <v>84</v>
      </c>
      <c r="L496" s="75"/>
    </row>
    <row r="497" spans="1:12" s="72" customFormat="1" x14ac:dyDescent="0.2">
      <c r="A497" s="73"/>
      <c r="B497" s="63" t="s">
        <v>249</v>
      </c>
      <c r="C497" s="68" t="s">
        <v>294</v>
      </c>
      <c r="D497" s="66" t="s">
        <v>328</v>
      </c>
      <c r="E497" s="65" t="s">
        <v>83</v>
      </c>
      <c r="F497" s="65" t="s">
        <v>81</v>
      </c>
      <c r="G497" s="65" t="s">
        <v>48</v>
      </c>
      <c r="H497" s="64">
        <v>3.7699999999999997E-2</v>
      </c>
      <c r="I497" s="64">
        <v>22</v>
      </c>
      <c r="J497" s="64" t="s">
        <v>8</v>
      </c>
      <c r="K497" s="64" t="s">
        <v>84</v>
      </c>
      <c r="L497" s="75"/>
    </row>
    <row r="498" spans="1:12" s="72" customFormat="1" x14ac:dyDescent="0.2">
      <c r="A498" s="73"/>
      <c r="B498" s="69" t="s">
        <v>250</v>
      </c>
      <c r="C498" s="68" t="s">
        <v>294</v>
      </c>
      <c r="D498" s="65" t="s">
        <v>161</v>
      </c>
      <c r="E498" s="66" t="s">
        <v>24</v>
      </c>
      <c r="F498" s="66" t="s">
        <v>10</v>
      </c>
      <c r="G498" s="65" t="s">
        <v>1633</v>
      </c>
      <c r="H498" s="64">
        <v>3.7699999999999997E-2</v>
      </c>
      <c r="I498" s="64">
        <v>25</v>
      </c>
      <c r="J498" s="64" t="s">
        <v>8</v>
      </c>
      <c r="K498" s="64" t="s">
        <v>9</v>
      </c>
      <c r="L498" s="75"/>
    </row>
    <row r="499" spans="1:12" s="72" customFormat="1" x14ac:dyDescent="0.2">
      <c r="A499" s="73"/>
      <c r="B499" s="69" t="s">
        <v>251</v>
      </c>
      <c r="C499" s="68" t="s">
        <v>294</v>
      </c>
      <c r="D499" s="65" t="s">
        <v>161</v>
      </c>
      <c r="E499" s="66" t="s">
        <v>24</v>
      </c>
      <c r="F499" s="66" t="s">
        <v>1636</v>
      </c>
      <c r="G499" s="65" t="s">
        <v>1637</v>
      </c>
      <c r="H499" s="64">
        <v>3.7699999999999997E-2</v>
      </c>
      <c r="I499" s="64">
        <v>25</v>
      </c>
      <c r="J499" s="64" t="s">
        <v>8</v>
      </c>
      <c r="K499" s="64" t="s">
        <v>9</v>
      </c>
      <c r="L499" s="75"/>
    </row>
    <row r="500" spans="1:12" s="72" customFormat="1" x14ac:dyDescent="0.2">
      <c r="A500" s="73"/>
      <c r="B500" s="69" t="s">
        <v>252</v>
      </c>
      <c r="C500" s="68" t="s">
        <v>294</v>
      </c>
      <c r="D500" s="65" t="s">
        <v>161</v>
      </c>
      <c r="E500" s="66" t="s">
        <v>24</v>
      </c>
      <c r="F500" s="66" t="s">
        <v>1636</v>
      </c>
      <c r="G500" s="65" t="s">
        <v>1638</v>
      </c>
      <c r="H500" s="64">
        <v>3.7699999999999997E-2</v>
      </c>
      <c r="I500" s="64">
        <v>25</v>
      </c>
      <c r="J500" s="64" t="s">
        <v>8</v>
      </c>
      <c r="K500" s="64" t="s">
        <v>9</v>
      </c>
      <c r="L500" s="75"/>
    </row>
    <row r="501" spans="1:12" s="72" customFormat="1" x14ac:dyDescent="0.2">
      <c r="A501" s="73"/>
      <c r="B501" s="69" t="s">
        <v>253</v>
      </c>
      <c r="C501" s="68" t="s">
        <v>294</v>
      </c>
      <c r="D501" s="66" t="s">
        <v>328</v>
      </c>
      <c r="E501" s="66" t="s">
        <v>24</v>
      </c>
      <c r="F501" s="66" t="s">
        <v>11</v>
      </c>
      <c r="G501" s="65" t="s">
        <v>1639</v>
      </c>
      <c r="H501" s="64">
        <v>3.9399999999999998E-2</v>
      </c>
      <c r="I501" s="64">
        <v>18</v>
      </c>
      <c r="J501" s="64" t="s">
        <v>8</v>
      </c>
      <c r="K501" s="64" t="s">
        <v>9</v>
      </c>
      <c r="L501" s="75"/>
    </row>
    <row r="502" spans="1:12" s="72" customFormat="1" x14ac:dyDescent="0.2">
      <c r="A502" s="73"/>
      <c r="B502" s="69" t="s">
        <v>254</v>
      </c>
      <c r="C502" s="68" t="s">
        <v>294</v>
      </c>
      <c r="D502" s="66" t="s">
        <v>328</v>
      </c>
      <c r="E502" s="66" t="s">
        <v>24</v>
      </c>
      <c r="F502" s="66" t="s">
        <v>12</v>
      </c>
      <c r="G502" s="65" t="s">
        <v>51</v>
      </c>
      <c r="H502" s="64">
        <v>3.7699999999999997E-2</v>
      </c>
      <c r="I502" s="64">
        <v>22</v>
      </c>
      <c r="J502" s="64" t="s">
        <v>8</v>
      </c>
      <c r="K502" s="64" t="s">
        <v>9</v>
      </c>
      <c r="L502" s="75"/>
    </row>
    <row r="503" spans="1:12" s="72" customFormat="1" x14ac:dyDescent="0.2">
      <c r="A503" s="73"/>
      <c r="B503" s="69" t="s">
        <v>255</v>
      </c>
      <c r="C503" s="68" t="s">
        <v>294</v>
      </c>
      <c r="D503" s="66" t="s">
        <v>328</v>
      </c>
      <c r="E503" s="66" t="s">
        <v>24</v>
      </c>
      <c r="F503" s="66" t="s">
        <v>13</v>
      </c>
      <c r="G503" s="65" t="s">
        <v>1640</v>
      </c>
      <c r="H503" s="64">
        <v>3.56E-2</v>
      </c>
      <c r="I503" s="64">
        <v>29</v>
      </c>
      <c r="J503" s="64" t="s">
        <v>8</v>
      </c>
      <c r="K503" s="64" t="s">
        <v>9</v>
      </c>
      <c r="L503" s="75"/>
    </row>
    <row r="504" spans="1:12" s="72" customFormat="1" x14ac:dyDescent="0.2">
      <c r="A504" s="73"/>
      <c r="B504" s="69" t="s">
        <v>256</v>
      </c>
      <c r="C504" s="68" t="s">
        <v>294</v>
      </c>
      <c r="D504" s="66" t="s">
        <v>328</v>
      </c>
      <c r="E504" s="66" t="s">
        <v>24</v>
      </c>
      <c r="F504" s="66" t="s">
        <v>14</v>
      </c>
      <c r="G504" s="65" t="s">
        <v>1641</v>
      </c>
      <c r="H504" s="64">
        <v>3.56E-2</v>
      </c>
      <c r="I504" s="64">
        <v>38</v>
      </c>
      <c r="J504" s="64" t="s">
        <v>8</v>
      </c>
      <c r="K504" s="64" t="s">
        <v>9</v>
      </c>
      <c r="L504" s="75"/>
    </row>
    <row r="505" spans="1:12" s="72" customFormat="1" x14ac:dyDescent="0.2">
      <c r="A505" s="73"/>
      <c r="B505" s="69" t="s">
        <v>257</v>
      </c>
      <c r="C505" s="68" t="s">
        <v>294</v>
      </c>
      <c r="D505" s="66" t="s">
        <v>328</v>
      </c>
      <c r="E505" s="66" t="s">
        <v>24</v>
      </c>
      <c r="F505" s="66" t="s">
        <v>17</v>
      </c>
      <c r="G505" s="65" t="s">
        <v>41</v>
      </c>
      <c r="H505" s="64">
        <v>4.82E-2</v>
      </c>
      <c r="I505" s="64">
        <v>12</v>
      </c>
      <c r="J505" s="64" t="s">
        <v>8</v>
      </c>
      <c r="K505" s="64" t="s">
        <v>9</v>
      </c>
      <c r="L505" s="75"/>
    </row>
    <row r="506" spans="1:12" s="72" customFormat="1" x14ac:dyDescent="0.2">
      <c r="A506" s="73"/>
      <c r="B506" s="69" t="s">
        <v>258</v>
      </c>
      <c r="C506" s="68" t="s">
        <v>294</v>
      </c>
      <c r="D506" s="66" t="s">
        <v>328</v>
      </c>
      <c r="E506" s="66" t="s">
        <v>24</v>
      </c>
      <c r="F506" s="66" t="s">
        <v>18</v>
      </c>
      <c r="G506" s="65" t="s">
        <v>42</v>
      </c>
      <c r="H506" s="64">
        <v>4.19E-2</v>
      </c>
      <c r="I506" s="64">
        <v>15</v>
      </c>
      <c r="J506" s="64" t="s">
        <v>8</v>
      </c>
      <c r="K506" s="64" t="s">
        <v>9</v>
      </c>
      <c r="L506" s="75"/>
    </row>
    <row r="507" spans="1:12" s="72" customFormat="1" x14ac:dyDescent="0.2">
      <c r="A507" s="73"/>
      <c r="B507" s="69" t="s">
        <v>259</v>
      </c>
      <c r="C507" s="68" t="s">
        <v>294</v>
      </c>
      <c r="D507" s="66" t="s">
        <v>328</v>
      </c>
      <c r="E507" s="66" t="s">
        <v>24</v>
      </c>
      <c r="F507" s="66" t="s">
        <v>19</v>
      </c>
      <c r="G507" s="65" t="s">
        <v>43</v>
      </c>
      <c r="H507" s="64">
        <v>3.9399999999999998E-2</v>
      </c>
      <c r="I507" s="64">
        <v>18</v>
      </c>
      <c r="J507" s="64" t="s">
        <v>8</v>
      </c>
      <c r="K507" s="64" t="s">
        <v>9</v>
      </c>
      <c r="L507" s="75"/>
    </row>
    <row r="508" spans="1:12" s="72" customFormat="1" x14ac:dyDescent="0.2">
      <c r="A508" s="73"/>
      <c r="B508" s="69" t="s">
        <v>260</v>
      </c>
      <c r="C508" s="68" t="s">
        <v>294</v>
      </c>
      <c r="D508" s="66" t="s">
        <v>328</v>
      </c>
      <c r="E508" s="66" t="s">
        <v>24</v>
      </c>
      <c r="F508" s="66" t="s">
        <v>20</v>
      </c>
      <c r="G508" s="65" t="s">
        <v>44</v>
      </c>
      <c r="H508" s="64">
        <v>3.7699999999999997E-2</v>
      </c>
      <c r="I508" s="64">
        <v>22</v>
      </c>
      <c r="J508" s="64" t="s">
        <v>8</v>
      </c>
      <c r="K508" s="64" t="s">
        <v>9</v>
      </c>
      <c r="L508" s="75"/>
    </row>
    <row r="509" spans="1:12" s="72" customFormat="1" x14ac:dyDescent="0.2">
      <c r="A509" s="73"/>
      <c r="B509" s="69" t="s">
        <v>549</v>
      </c>
      <c r="C509" s="68" t="s">
        <v>294</v>
      </c>
      <c r="D509" s="66" t="s">
        <v>328</v>
      </c>
      <c r="E509" s="66" t="s">
        <v>24</v>
      </c>
      <c r="F509" s="66" t="s">
        <v>21</v>
      </c>
      <c r="G509" s="65" t="s">
        <v>45</v>
      </c>
      <c r="H509" s="64">
        <v>3.56E-2</v>
      </c>
      <c r="I509" s="64">
        <v>29</v>
      </c>
      <c r="J509" s="64" t="s">
        <v>8</v>
      </c>
      <c r="K509" s="64" t="s">
        <v>9</v>
      </c>
      <c r="L509" s="75"/>
    </row>
    <row r="510" spans="1:12" s="72" customFormat="1" x14ac:dyDescent="0.2">
      <c r="A510" s="73"/>
      <c r="B510" s="69" t="s">
        <v>551</v>
      </c>
      <c r="C510" s="68" t="s">
        <v>294</v>
      </c>
      <c r="D510" s="66" t="s">
        <v>328</v>
      </c>
      <c r="E510" s="66" t="s">
        <v>24</v>
      </c>
      <c r="F510" s="66" t="s">
        <v>22</v>
      </c>
      <c r="G510" s="65" t="s">
        <v>46</v>
      </c>
      <c r="H510" s="64">
        <v>3.56E-2</v>
      </c>
      <c r="I510" s="64">
        <v>38</v>
      </c>
      <c r="J510" s="64" t="s">
        <v>8</v>
      </c>
      <c r="K510" s="64" t="s">
        <v>9</v>
      </c>
      <c r="L510" s="75"/>
    </row>
    <row r="511" spans="1:12" s="72" customFormat="1" x14ac:dyDescent="0.2">
      <c r="A511" s="73"/>
      <c r="B511" s="69" t="s">
        <v>659</v>
      </c>
      <c r="C511" s="68" t="s">
        <v>294</v>
      </c>
      <c r="D511" s="66" t="s">
        <v>328</v>
      </c>
      <c r="E511" s="66" t="s">
        <v>24</v>
      </c>
      <c r="F511" s="66" t="s">
        <v>660</v>
      </c>
      <c r="G511" s="65" t="s">
        <v>661</v>
      </c>
      <c r="H511" s="156">
        <v>3.4599999999999999E-2</v>
      </c>
      <c r="I511" s="64">
        <v>12</v>
      </c>
      <c r="J511" s="64" t="s">
        <v>8</v>
      </c>
      <c r="K511" s="64" t="s">
        <v>9</v>
      </c>
      <c r="L511" s="75"/>
    </row>
    <row r="512" spans="1:12" s="72" customFormat="1" x14ac:dyDescent="0.2">
      <c r="A512" s="69"/>
      <c r="B512" s="69" t="s">
        <v>1634</v>
      </c>
      <c r="C512" s="68" t="s">
        <v>294</v>
      </c>
      <c r="D512" s="66" t="s">
        <v>328</v>
      </c>
      <c r="E512" s="66" t="s">
        <v>24</v>
      </c>
      <c r="F512" s="66" t="s">
        <v>550</v>
      </c>
      <c r="G512" s="65" t="s">
        <v>42</v>
      </c>
      <c r="H512" s="156">
        <v>3.1800000000000002E-2</v>
      </c>
      <c r="I512" s="64">
        <v>15</v>
      </c>
      <c r="J512" s="64" t="s">
        <v>8</v>
      </c>
      <c r="K512" s="64" t="s">
        <v>9</v>
      </c>
      <c r="L512" s="75"/>
    </row>
    <row r="513" spans="1:12" s="72" customFormat="1" x14ac:dyDescent="0.2">
      <c r="A513" s="69"/>
      <c r="B513" s="69" t="s">
        <v>1635</v>
      </c>
      <c r="C513" s="68" t="s">
        <v>294</v>
      </c>
      <c r="D513" s="66" t="s">
        <v>328</v>
      </c>
      <c r="E513" s="66" t="s">
        <v>24</v>
      </c>
      <c r="F513" s="66" t="s">
        <v>552</v>
      </c>
      <c r="G513" s="65" t="s">
        <v>43</v>
      </c>
      <c r="H513" s="64">
        <v>3.9399999999999998E-2</v>
      </c>
      <c r="I513" s="64">
        <v>18</v>
      </c>
      <c r="J513" s="64" t="s">
        <v>8</v>
      </c>
      <c r="K513" s="64" t="s">
        <v>9</v>
      </c>
      <c r="L513" s="75"/>
    </row>
    <row r="514" spans="1:12" s="72" customFormat="1" x14ac:dyDescent="0.2">
      <c r="A514" s="73"/>
      <c r="B514" s="69" t="s">
        <v>261</v>
      </c>
      <c r="C514" s="68" t="s">
        <v>294</v>
      </c>
      <c r="D514" s="66" t="s">
        <v>161</v>
      </c>
      <c r="E514" s="66" t="s">
        <v>54</v>
      </c>
      <c r="F514" s="66" t="s">
        <v>53</v>
      </c>
      <c r="G514" s="65" t="s">
        <v>1657</v>
      </c>
      <c r="H514" s="64">
        <v>3.7699999999999997E-2</v>
      </c>
      <c r="I514" s="64">
        <v>25</v>
      </c>
      <c r="J514" s="64" t="s">
        <v>8</v>
      </c>
      <c r="K514" s="64" t="s">
        <v>52</v>
      </c>
      <c r="L514" s="75"/>
    </row>
    <row r="515" spans="1:12" s="72" customFormat="1" x14ac:dyDescent="0.2">
      <c r="A515" s="73"/>
      <c r="B515" s="69" t="s">
        <v>262</v>
      </c>
      <c r="C515" s="68" t="s">
        <v>294</v>
      </c>
      <c r="D515" s="66" t="s">
        <v>161</v>
      </c>
      <c r="E515" s="66" t="s">
        <v>54</v>
      </c>
      <c r="F515" s="66" t="s">
        <v>53</v>
      </c>
      <c r="G515" s="65" t="s">
        <v>1658</v>
      </c>
      <c r="H515" s="64">
        <v>3.56E-2</v>
      </c>
      <c r="I515" s="64">
        <v>29</v>
      </c>
      <c r="J515" s="64" t="s">
        <v>8</v>
      </c>
      <c r="K515" s="64" t="s">
        <v>52</v>
      </c>
      <c r="L515" s="75"/>
    </row>
    <row r="516" spans="1:12" s="72" customFormat="1" x14ac:dyDescent="0.2">
      <c r="A516" s="73"/>
      <c r="B516" s="69" t="s">
        <v>263</v>
      </c>
      <c r="C516" s="68" t="s">
        <v>294</v>
      </c>
      <c r="D516" s="66" t="s">
        <v>328</v>
      </c>
      <c r="E516" s="66" t="s">
        <v>54</v>
      </c>
      <c r="F516" s="66" t="s">
        <v>53</v>
      </c>
      <c r="G516" s="65" t="s">
        <v>623</v>
      </c>
      <c r="H516" s="64">
        <v>3.56E-2</v>
      </c>
      <c r="I516" s="64">
        <v>29</v>
      </c>
      <c r="J516" s="64" t="s">
        <v>8</v>
      </c>
      <c r="K516" s="64" t="s">
        <v>52</v>
      </c>
      <c r="L516" s="75"/>
    </row>
    <row r="517" spans="1:12" s="72" customFormat="1" x14ac:dyDescent="0.2">
      <c r="A517" s="73"/>
      <c r="B517" s="69" t="s">
        <v>264</v>
      </c>
      <c r="C517" s="68" t="s">
        <v>294</v>
      </c>
      <c r="D517" s="66" t="s">
        <v>328</v>
      </c>
      <c r="E517" s="66" t="s">
        <v>54</v>
      </c>
      <c r="F517" s="66" t="s">
        <v>53</v>
      </c>
      <c r="G517" s="65" t="s">
        <v>1659</v>
      </c>
      <c r="H517" s="64">
        <v>3.56E-2</v>
      </c>
      <c r="I517" s="64">
        <v>38</v>
      </c>
      <c r="J517" s="64" t="s">
        <v>8</v>
      </c>
      <c r="K517" s="64" t="s">
        <v>52</v>
      </c>
      <c r="L517" s="75"/>
    </row>
    <row r="518" spans="1:12" s="72" customFormat="1" x14ac:dyDescent="0.2">
      <c r="A518" s="73"/>
      <c r="B518" s="69" t="s">
        <v>265</v>
      </c>
      <c r="C518" s="68" t="s">
        <v>294</v>
      </c>
      <c r="D518" s="66" t="s">
        <v>328</v>
      </c>
      <c r="E518" s="66" t="s">
        <v>54</v>
      </c>
      <c r="F518" s="66" t="s">
        <v>53</v>
      </c>
      <c r="G518" s="65" t="s">
        <v>56</v>
      </c>
      <c r="H518" s="64">
        <v>4.82E-2</v>
      </c>
      <c r="I518" s="64">
        <v>12</v>
      </c>
      <c r="J518" s="64" t="s">
        <v>8</v>
      </c>
      <c r="K518" s="64" t="s">
        <v>52</v>
      </c>
      <c r="L518" s="75"/>
    </row>
    <row r="519" spans="1:12" s="72" customFormat="1" x14ac:dyDescent="0.2">
      <c r="A519" s="73"/>
      <c r="B519" s="69" t="s">
        <v>622</v>
      </c>
      <c r="C519" s="68" t="s">
        <v>294</v>
      </c>
      <c r="D519" s="66" t="s">
        <v>328</v>
      </c>
      <c r="E519" s="66" t="s">
        <v>54</v>
      </c>
      <c r="F519" s="66" t="s">
        <v>53</v>
      </c>
      <c r="G519" s="65" t="s">
        <v>55</v>
      </c>
      <c r="H519" s="64">
        <v>4.19E-2</v>
      </c>
      <c r="I519" s="64">
        <v>15</v>
      </c>
      <c r="J519" s="64" t="s">
        <v>8</v>
      </c>
      <c r="K519" s="64" t="s">
        <v>52</v>
      </c>
      <c r="L519" s="75"/>
    </row>
    <row r="520" spans="1:12" s="72" customFormat="1" x14ac:dyDescent="0.2">
      <c r="A520" s="73"/>
      <c r="B520" s="69" t="s">
        <v>624</v>
      </c>
      <c r="C520" s="68" t="s">
        <v>294</v>
      </c>
      <c r="D520" s="66" t="s">
        <v>328</v>
      </c>
      <c r="E520" s="66" t="s">
        <v>54</v>
      </c>
      <c r="F520" s="66" t="s">
        <v>53</v>
      </c>
      <c r="G520" s="65" t="s">
        <v>57</v>
      </c>
      <c r="H520" s="64">
        <v>3.7699999999999997E-2</v>
      </c>
      <c r="I520" s="64">
        <v>22</v>
      </c>
      <c r="J520" s="64" t="s">
        <v>8</v>
      </c>
      <c r="K520" s="64" t="s">
        <v>52</v>
      </c>
      <c r="L520" s="75"/>
    </row>
    <row r="521" spans="1:12" s="72" customFormat="1" x14ac:dyDescent="0.2">
      <c r="A521" s="73"/>
      <c r="B521" s="69" t="s">
        <v>266</v>
      </c>
      <c r="C521" s="68" t="s">
        <v>294</v>
      </c>
      <c r="D521" s="66" t="s">
        <v>161</v>
      </c>
      <c r="E521" s="66" t="s">
        <v>40</v>
      </c>
      <c r="F521" s="66" t="s">
        <v>1664</v>
      </c>
      <c r="G521" s="65" t="s">
        <v>50</v>
      </c>
      <c r="H521" s="64">
        <v>3.7699999999999997E-2</v>
      </c>
      <c r="I521" s="64">
        <v>25</v>
      </c>
      <c r="J521" s="64" t="s">
        <v>8</v>
      </c>
      <c r="K521" s="64" t="s">
        <v>16</v>
      </c>
      <c r="L521" s="75"/>
    </row>
    <row r="522" spans="1:12" s="72" customFormat="1" x14ac:dyDescent="0.2">
      <c r="A522" s="73"/>
      <c r="B522" s="69" t="s">
        <v>267</v>
      </c>
      <c r="C522" s="68" t="s">
        <v>294</v>
      </c>
      <c r="D522" s="66" t="s">
        <v>161</v>
      </c>
      <c r="E522" s="66" t="s">
        <v>40</v>
      </c>
      <c r="F522" s="66" t="s">
        <v>1665</v>
      </c>
      <c r="G522" s="65" t="s">
        <v>1668</v>
      </c>
      <c r="H522" s="64">
        <v>3.7699999999999997E-2</v>
      </c>
      <c r="I522" s="64">
        <v>25</v>
      </c>
      <c r="J522" s="64" t="s">
        <v>8</v>
      </c>
      <c r="K522" s="64" t="s">
        <v>16</v>
      </c>
      <c r="L522" s="75"/>
    </row>
    <row r="523" spans="1:12" s="72" customFormat="1" x14ac:dyDescent="0.2">
      <c r="A523" s="73"/>
      <c r="B523" s="69" t="s">
        <v>268</v>
      </c>
      <c r="C523" s="68" t="s">
        <v>294</v>
      </c>
      <c r="D523" s="66" t="s">
        <v>161</v>
      </c>
      <c r="E523" s="66" t="s">
        <v>40</v>
      </c>
      <c r="F523" s="66" t="s">
        <v>1666</v>
      </c>
      <c r="G523" s="65" t="s">
        <v>1331</v>
      </c>
      <c r="H523" s="64">
        <v>3.7699999999999997E-2</v>
      </c>
      <c r="I523" s="64">
        <v>25</v>
      </c>
      <c r="J523" s="64" t="s">
        <v>8</v>
      </c>
      <c r="K523" s="64" t="s">
        <v>16</v>
      </c>
      <c r="L523" s="75"/>
    </row>
    <row r="524" spans="1:12" s="72" customFormat="1" x14ac:dyDescent="0.2">
      <c r="A524" s="73"/>
      <c r="B524" s="69" t="s">
        <v>269</v>
      </c>
      <c r="C524" s="68" t="s">
        <v>294</v>
      </c>
      <c r="D524" s="66" t="s">
        <v>161</v>
      </c>
      <c r="E524" s="66" t="s">
        <v>40</v>
      </c>
      <c r="F524" s="66" t="s">
        <v>1667</v>
      </c>
      <c r="G524" s="65" t="s">
        <v>1669</v>
      </c>
      <c r="H524" s="64">
        <v>3.7699999999999997E-2</v>
      </c>
      <c r="I524" s="64">
        <v>25</v>
      </c>
      <c r="J524" s="64" t="s">
        <v>8</v>
      </c>
      <c r="K524" s="64" t="s">
        <v>16</v>
      </c>
      <c r="L524" s="75"/>
    </row>
    <row r="525" spans="1:12" s="72" customFormat="1" x14ac:dyDescent="0.2">
      <c r="A525" s="73"/>
      <c r="B525" s="69" t="s">
        <v>270</v>
      </c>
      <c r="C525" s="68" t="s">
        <v>294</v>
      </c>
      <c r="D525" s="66" t="s">
        <v>328</v>
      </c>
      <c r="E525" s="66" t="s">
        <v>40</v>
      </c>
      <c r="F525" s="66" t="s">
        <v>1093</v>
      </c>
      <c r="G525" s="65" t="s">
        <v>47</v>
      </c>
      <c r="H525" s="64">
        <v>3.56E-2</v>
      </c>
      <c r="I525" s="64">
        <v>29</v>
      </c>
      <c r="J525" s="64" t="s">
        <v>8</v>
      </c>
      <c r="K525" s="64" t="s">
        <v>16</v>
      </c>
      <c r="L525" s="75"/>
    </row>
    <row r="526" spans="1:12" s="72" customFormat="1" x14ac:dyDescent="0.2">
      <c r="A526" s="73"/>
      <c r="B526" s="69" t="s">
        <v>271</v>
      </c>
      <c r="C526" s="68" t="s">
        <v>294</v>
      </c>
      <c r="D526" s="66" t="s">
        <v>328</v>
      </c>
      <c r="E526" s="66" t="s">
        <v>40</v>
      </c>
      <c r="F526" s="66" t="s">
        <v>1094</v>
      </c>
      <c r="G526" s="65" t="s">
        <v>1089</v>
      </c>
      <c r="H526" s="64">
        <v>3.56E-2</v>
      </c>
      <c r="I526" s="64">
        <v>38</v>
      </c>
      <c r="J526" s="64" t="s">
        <v>8</v>
      </c>
      <c r="K526" s="64" t="s">
        <v>16</v>
      </c>
      <c r="L526" s="75"/>
    </row>
    <row r="527" spans="1:12" s="72" customFormat="1" x14ac:dyDescent="0.2">
      <c r="A527" s="73"/>
      <c r="B527" s="69" t="s">
        <v>272</v>
      </c>
      <c r="C527" s="68" t="s">
        <v>294</v>
      </c>
      <c r="D527" s="66" t="s">
        <v>328</v>
      </c>
      <c r="E527" s="66" t="s">
        <v>40</v>
      </c>
      <c r="F527" s="66" t="s">
        <v>1292</v>
      </c>
      <c r="G527" s="65" t="s">
        <v>48</v>
      </c>
      <c r="H527" s="64">
        <v>3.7699999999999997E-2</v>
      </c>
      <c r="I527" s="64">
        <v>22</v>
      </c>
      <c r="J527" s="64" t="s">
        <v>8</v>
      </c>
      <c r="K527" s="64" t="s">
        <v>16</v>
      </c>
      <c r="L527" s="75"/>
    </row>
    <row r="528" spans="1:12" s="72" customFormat="1" x14ac:dyDescent="0.2">
      <c r="A528" s="73"/>
      <c r="B528" s="69" t="s">
        <v>625</v>
      </c>
      <c r="C528" s="68" t="s">
        <v>294</v>
      </c>
      <c r="D528" s="66" t="s">
        <v>328</v>
      </c>
      <c r="E528" s="66" t="s">
        <v>40</v>
      </c>
      <c r="F528" s="66" t="s">
        <v>1095</v>
      </c>
      <c r="G528" s="65" t="s">
        <v>1090</v>
      </c>
      <c r="H528" s="64">
        <v>3.9399999999999998E-2</v>
      </c>
      <c r="I528" s="64">
        <v>18</v>
      </c>
      <c r="J528" s="64" t="s">
        <v>8</v>
      </c>
      <c r="K528" s="64" t="s">
        <v>16</v>
      </c>
      <c r="L528" s="75"/>
    </row>
    <row r="529" spans="1:12" s="72" customFormat="1" x14ac:dyDescent="0.2">
      <c r="A529" s="73"/>
      <c r="B529" s="69" t="s">
        <v>626</v>
      </c>
      <c r="C529" s="68" t="s">
        <v>294</v>
      </c>
      <c r="D529" s="66" t="s">
        <v>328</v>
      </c>
      <c r="E529" s="66" t="s">
        <v>40</v>
      </c>
      <c r="F529" s="66" t="s">
        <v>1091</v>
      </c>
      <c r="G529" s="65" t="s">
        <v>1293</v>
      </c>
      <c r="H529" s="64">
        <v>3.2099999999999997E-2</v>
      </c>
      <c r="I529" s="64">
        <v>18</v>
      </c>
      <c r="J529" s="64" t="s">
        <v>8</v>
      </c>
      <c r="K529" s="64" t="s">
        <v>16</v>
      </c>
      <c r="L529" s="75"/>
    </row>
    <row r="530" spans="1:12" s="72" customFormat="1" x14ac:dyDescent="0.2">
      <c r="A530" s="73"/>
      <c r="B530" s="69" t="s">
        <v>1099</v>
      </c>
      <c r="C530" s="68" t="s">
        <v>294</v>
      </c>
      <c r="D530" s="66" t="s">
        <v>328</v>
      </c>
      <c r="E530" s="66" t="s">
        <v>40</v>
      </c>
      <c r="F530" s="66" t="s">
        <v>1096</v>
      </c>
      <c r="G530" s="65" t="s">
        <v>49</v>
      </c>
      <c r="H530" s="64">
        <v>4.19E-2</v>
      </c>
      <c r="I530" s="64">
        <v>15</v>
      </c>
      <c r="J530" s="64" t="s">
        <v>8</v>
      </c>
      <c r="K530" s="64" t="s">
        <v>16</v>
      </c>
      <c r="L530" s="75"/>
    </row>
    <row r="531" spans="1:12" s="72" customFormat="1" x14ac:dyDescent="0.2">
      <c r="A531" s="73"/>
      <c r="B531" s="69" t="s">
        <v>1101</v>
      </c>
      <c r="C531" s="68" t="s">
        <v>294</v>
      </c>
      <c r="D531" s="66" t="s">
        <v>328</v>
      </c>
      <c r="E531" s="66" t="s">
        <v>40</v>
      </c>
      <c r="F531" s="66" t="s">
        <v>1092</v>
      </c>
      <c r="G531" s="65" t="s">
        <v>1294</v>
      </c>
      <c r="H531" s="64">
        <v>3.2199999999999999E-2</v>
      </c>
      <c r="I531" s="64">
        <v>15</v>
      </c>
      <c r="J531" s="64" t="s">
        <v>8</v>
      </c>
      <c r="K531" s="64" t="s">
        <v>16</v>
      </c>
      <c r="L531" s="75"/>
    </row>
    <row r="532" spans="1:12" s="72" customFormat="1" x14ac:dyDescent="0.2">
      <c r="A532" s="73"/>
      <c r="B532" s="69" t="s">
        <v>1660</v>
      </c>
      <c r="C532" s="68" t="s">
        <v>294</v>
      </c>
      <c r="D532" s="66" t="s">
        <v>328</v>
      </c>
      <c r="E532" s="66" t="s">
        <v>40</v>
      </c>
      <c r="F532" s="66" t="s">
        <v>1098</v>
      </c>
      <c r="G532" s="65" t="s">
        <v>49</v>
      </c>
      <c r="H532" s="64">
        <v>4.19E-2</v>
      </c>
      <c r="I532" s="64">
        <v>15</v>
      </c>
      <c r="J532" s="64" t="s">
        <v>8</v>
      </c>
      <c r="K532" s="64" t="s">
        <v>16</v>
      </c>
      <c r="L532" s="75"/>
    </row>
    <row r="533" spans="1:12" s="72" customFormat="1" x14ac:dyDescent="0.2">
      <c r="A533" s="73"/>
      <c r="B533" s="69" t="s">
        <v>1661</v>
      </c>
      <c r="C533" s="68" t="s">
        <v>294</v>
      </c>
      <c r="D533" s="66" t="s">
        <v>328</v>
      </c>
      <c r="E533" s="66" t="s">
        <v>40</v>
      </c>
      <c r="F533" s="66" t="s">
        <v>1097</v>
      </c>
      <c r="G533" s="65" t="s">
        <v>1100</v>
      </c>
      <c r="H533" s="64">
        <v>4.82E-2</v>
      </c>
      <c r="I533" s="64">
        <v>12</v>
      </c>
      <c r="J533" s="64" t="s">
        <v>8</v>
      </c>
      <c r="K533" s="64" t="s">
        <v>16</v>
      </c>
      <c r="L533" s="75"/>
    </row>
    <row r="534" spans="1:12" s="72" customFormat="1" x14ac:dyDescent="0.2">
      <c r="A534" s="73"/>
      <c r="B534" s="69" t="s">
        <v>1662</v>
      </c>
      <c r="C534" s="68" t="s">
        <v>294</v>
      </c>
      <c r="D534" s="66" t="s">
        <v>328</v>
      </c>
      <c r="E534" s="66" t="s">
        <v>40</v>
      </c>
      <c r="F534" s="66" t="s">
        <v>1102</v>
      </c>
      <c r="G534" s="65" t="s">
        <v>1100</v>
      </c>
      <c r="H534" s="64">
        <v>4.82E-2</v>
      </c>
      <c r="I534" s="64">
        <v>12</v>
      </c>
      <c r="J534" s="64" t="s">
        <v>8</v>
      </c>
      <c r="K534" s="64" t="s">
        <v>16</v>
      </c>
      <c r="L534" s="75"/>
    </row>
    <row r="535" spans="1:12" s="72" customFormat="1" x14ac:dyDescent="0.2">
      <c r="A535" s="73"/>
      <c r="B535" s="69" t="s">
        <v>1663</v>
      </c>
      <c r="C535" s="68" t="s">
        <v>294</v>
      </c>
      <c r="D535" s="66" t="s">
        <v>328</v>
      </c>
      <c r="E535" s="66" t="s">
        <v>40</v>
      </c>
      <c r="F535" s="66" t="s">
        <v>1103</v>
      </c>
      <c r="G535" s="65" t="s">
        <v>1104</v>
      </c>
      <c r="H535" s="64">
        <v>3.4700000000000002E-2</v>
      </c>
      <c r="I535" s="64">
        <v>48</v>
      </c>
      <c r="J535" s="64" t="s">
        <v>8</v>
      </c>
      <c r="K535" s="64" t="s">
        <v>16</v>
      </c>
      <c r="L535" s="75"/>
    </row>
    <row r="536" spans="1:12" s="72" customFormat="1" x14ac:dyDescent="0.2">
      <c r="A536" s="73"/>
      <c r="B536" s="63" t="s">
        <v>474</v>
      </c>
      <c r="C536" s="68" t="s">
        <v>294</v>
      </c>
      <c r="D536" s="66" t="s">
        <v>475</v>
      </c>
      <c r="E536" s="66" t="s">
        <v>449</v>
      </c>
      <c r="F536" s="66" t="s">
        <v>476</v>
      </c>
      <c r="G536" s="65" t="s">
        <v>50</v>
      </c>
      <c r="H536" s="64">
        <v>3.7699999999999997E-2</v>
      </c>
      <c r="I536" s="64">
        <v>25</v>
      </c>
      <c r="J536" s="64" t="s">
        <v>8</v>
      </c>
      <c r="K536" s="64" t="s">
        <v>477</v>
      </c>
      <c r="L536" s="75"/>
    </row>
    <row r="537" spans="1:12" s="72" customFormat="1" x14ac:dyDescent="0.2">
      <c r="A537" s="73"/>
      <c r="B537" s="63" t="s">
        <v>478</v>
      </c>
      <c r="C537" s="68" t="s">
        <v>294</v>
      </c>
      <c r="D537" s="66" t="s">
        <v>475</v>
      </c>
      <c r="E537" s="66" t="s">
        <v>449</v>
      </c>
      <c r="F537" s="66" t="s">
        <v>476</v>
      </c>
      <c r="G537" s="65" t="s">
        <v>479</v>
      </c>
      <c r="H537" s="64">
        <v>3.56E-2</v>
      </c>
      <c r="I537" s="64">
        <v>29</v>
      </c>
      <c r="J537" s="64" t="s">
        <v>8</v>
      </c>
      <c r="K537" s="64" t="s">
        <v>477</v>
      </c>
      <c r="L537" s="75"/>
    </row>
    <row r="538" spans="1:12" s="72" customFormat="1" x14ac:dyDescent="0.2">
      <c r="A538" s="73"/>
      <c r="B538" s="63" t="s">
        <v>480</v>
      </c>
      <c r="C538" s="68" t="s">
        <v>294</v>
      </c>
      <c r="D538" s="66" t="s">
        <v>475</v>
      </c>
      <c r="E538" s="66" t="s">
        <v>449</v>
      </c>
      <c r="F538" s="66" t="s">
        <v>481</v>
      </c>
      <c r="G538" s="65" t="s">
        <v>482</v>
      </c>
      <c r="H538" s="64">
        <v>3.7699999999999997E-2</v>
      </c>
      <c r="I538" s="64">
        <v>22</v>
      </c>
      <c r="J538" s="64" t="s">
        <v>8</v>
      </c>
      <c r="K538" s="64" t="s">
        <v>477</v>
      </c>
      <c r="L538" s="75"/>
    </row>
    <row r="539" spans="1:12" s="72" customFormat="1" x14ac:dyDescent="0.2">
      <c r="A539" s="73"/>
      <c r="B539" s="63" t="s">
        <v>483</v>
      </c>
      <c r="C539" s="68" t="s">
        <v>294</v>
      </c>
      <c r="D539" s="66" t="s">
        <v>475</v>
      </c>
      <c r="E539" s="66" t="s">
        <v>449</v>
      </c>
      <c r="F539" s="66" t="s">
        <v>484</v>
      </c>
      <c r="G539" s="65" t="s">
        <v>485</v>
      </c>
      <c r="H539" s="64">
        <v>3.56E-2</v>
      </c>
      <c r="I539" s="64">
        <v>29</v>
      </c>
      <c r="J539" s="64" t="s">
        <v>8</v>
      </c>
      <c r="K539" s="64" t="s">
        <v>477</v>
      </c>
      <c r="L539" s="75"/>
    </row>
    <row r="540" spans="1:12" s="72" customFormat="1" x14ac:dyDescent="0.2">
      <c r="A540" s="73"/>
      <c r="B540" s="63" t="s">
        <v>486</v>
      </c>
      <c r="C540" s="68" t="s">
        <v>294</v>
      </c>
      <c r="D540" s="66" t="s">
        <v>475</v>
      </c>
      <c r="E540" s="66" t="s">
        <v>449</v>
      </c>
      <c r="F540" s="66" t="s">
        <v>476</v>
      </c>
      <c r="G540" s="65" t="s">
        <v>487</v>
      </c>
      <c r="H540" s="64">
        <v>4.82E-2</v>
      </c>
      <c r="I540" s="64">
        <v>12</v>
      </c>
      <c r="J540" s="64" t="s">
        <v>8</v>
      </c>
      <c r="K540" s="64" t="s">
        <v>477</v>
      </c>
      <c r="L540" s="75"/>
    </row>
    <row r="541" spans="1:12" s="72" customFormat="1" x14ac:dyDescent="0.2">
      <c r="A541" s="73"/>
      <c r="B541" s="63" t="s">
        <v>488</v>
      </c>
      <c r="C541" s="68" t="s">
        <v>294</v>
      </c>
      <c r="D541" s="66" t="s">
        <v>475</v>
      </c>
      <c r="E541" s="66" t="s">
        <v>449</v>
      </c>
      <c r="F541" s="66" t="s">
        <v>476</v>
      </c>
      <c r="G541" s="65" t="s">
        <v>489</v>
      </c>
      <c r="H541" s="64">
        <v>3.7699999999999997E-2</v>
      </c>
      <c r="I541" s="64">
        <v>22</v>
      </c>
      <c r="J541" s="64" t="s">
        <v>8</v>
      </c>
      <c r="K541" s="64" t="s">
        <v>477</v>
      </c>
      <c r="L541" s="75"/>
    </row>
    <row r="542" spans="1:12" s="72" customFormat="1" x14ac:dyDescent="0.2">
      <c r="A542" s="73"/>
      <c r="B542" s="63" t="s">
        <v>490</v>
      </c>
      <c r="C542" s="68" t="s">
        <v>294</v>
      </c>
      <c r="D542" s="66" t="s">
        <v>475</v>
      </c>
      <c r="E542" s="66" t="s">
        <v>449</v>
      </c>
      <c r="F542" s="66" t="s">
        <v>476</v>
      </c>
      <c r="G542" s="65" t="s">
        <v>491</v>
      </c>
      <c r="H542" s="64">
        <v>3.56E-2</v>
      </c>
      <c r="I542" s="64">
        <v>29</v>
      </c>
      <c r="J542" s="64" t="s">
        <v>8</v>
      </c>
      <c r="K542" s="64" t="s">
        <v>477</v>
      </c>
      <c r="L542" s="75"/>
    </row>
    <row r="543" spans="1:12" s="72" customFormat="1" x14ac:dyDescent="0.2">
      <c r="A543" s="73"/>
      <c r="B543" s="63" t="s">
        <v>627</v>
      </c>
      <c r="C543" s="68" t="s">
        <v>294</v>
      </c>
      <c r="D543" s="66" t="s">
        <v>161</v>
      </c>
      <c r="E543" s="66" t="s">
        <v>450</v>
      </c>
      <c r="F543" s="66" t="s">
        <v>628</v>
      </c>
      <c r="G543" s="65" t="s">
        <v>50</v>
      </c>
      <c r="H543" s="64">
        <v>3.7699999999999997E-2</v>
      </c>
      <c r="I543" s="64">
        <v>25</v>
      </c>
      <c r="J543" s="64" t="s">
        <v>8</v>
      </c>
      <c r="K543" s="64" t="s">
        <v>629</v>
      </c>
      <c r="L543" s="75"/>
    </row>
    <row r="544" spans="1:12" s="72" customFormat="1" x14ac:dyDescent="0.2">
      <c r="A544" s="73"/>
      <c r="B544" s="63" t="s">
        <v>864</v>
      </c>
      <c r="C544" s="68" t="s">
        <v>294</v>
      </c>
      <c r="D544" s="65" t="s">
        <v>328</v>
      </c>
      <c r="E544" s="65" t="s">
        <v>863</v>
      </c>
      <c r="F544" s="65" t="s">
        <v>1295</v>
      </c>
      <c r="G544" s="65" t="s">
        <v>865</v>
      </c>
      <c r="H544" s="74">
        <v>4.82E-2</v>
      </c>
      <c r="I544" s="74">
        <v>12</v>
      </c>
      <c r="J544" s="74" t="s">
        <v>8</v>
      </c>
      <c r="K544" s="64" t="s">
        <v>866</v>
      </c>
      <c r="L544" s="75"/>
    </row>
    <row r="545" spans="1:12" s="72" customFormat="1" x14ac:dyDescent="0.2">
      <c r="A545" s="73"/>
      <c r="B545" s="63" t="s">
        <v>867</v>
      </c>
      <c r="C545" s="64" t="s">
        <v>294</v>
      </c>
      <c r="D545" s="65" t="s">
        <v>328</v>
      </c>
      <c r="E545" s="65" t="s">
        <v>863</v>
      </c>
      <c r="F545" s="65" t="s">
        <v>1296</v>
      </c>
      <c r="G545" s="65" t="s">
        <v>868</v>
      </c>
      <c r="H545" s="74">
        <v>4.19E-2</v>
      </c>
      <c r="I545" s="74">
        <v>15</v>
      </c>
      <c r="J545" s="74" t="s">
        <v>8</v>
      </c>
      <c r="K545" s="64" t="s">
        <v>866</v>
      </c>
      <c r="L545" s="75"/>
    </row>
    <row r="546" spans="1:12" s="72" customFormat="1" x14ac:dyDescent="0.2">
      <c r="A546" s="73"/>
      <c r="B546" s="63" t="s">
        <v>869</v>
      </c>
      <c r="C546" s="64" t="s">
        <v>294</v>
      </c>
      <c r="D546" s="65" t="s">
        <v>328</v>
      </c>
      <c r="E546" s="65" t="s">
        <v>863</v>
      </c>
      <c r="F546" s="65" t="s">
        <v>1297</v>
      </c>
      <c r="G546" s="65" t="s">
        <v>870</v>
      </c>
      <c r="H546" s="74">
        <v>3.9399999999999998E-2</v>
      </c>
      <c r="I546" s="74">
        <v>18</v>
      </c>
      <c r="J546" s="74" t="s">
        <v>8</v>
      </c>
      <c r="K546" s="64" t="s">
        <v>866</v>
      </c>
      <c r="L546" s="75"/>
    </row>
    <row r="547" spans="1:12" s="72" customFormat="1" x14ac:dyDescent="0.2">
      <c r="A547" s="73"/>
      <c r="B547" s="63" t="s">
        <v>871</v>
      </c>
      <c r="C547" s="64" t="s">
        <v>294</v>
      </c>
      <c r="D547" s="65" t="s">
        <v>328</v>
      </c>
      <c r="E547" s="65" t="s">
        <v>863</v>
      </c>
      <c r="F547" s="65" t="s">
        <v>1298</v>
      </c>
      <c r="G547" s="65" t="s">
        <v>872</v>
      </c>
      <c r="H547" s="74">
        <v>3.7699999999999997E-2</v>
      </c>
      <c r="I547" s="74">
        <v>22</v>
      </c>
      <c r="J547" s="74" t="s">
        <v>8</v>
      </c>
      <c r="K547" s="64" t="s">
        <v>866</v>
      </c>
      <c r="L547" s="75"/>
    </row>
    <row r="548" spans="1:12" s="72" customFormat="1" x14ac:dyDescent="0.2">
      <c r="A548" s="73"/>
      <c r="B548" s="63" t="s">
        <v>873</v>
      </c>
      <c r="C548" s="64" t="s">
        <v>294</v>
      </c>
      <c r="D548" s="65" t="s">
        <v>328</v>
      </c>
      <c r="E548" s="65" t="s">
        <v>863</v>
      </c>
      <c r="F548" s="65" t="s">
        <v>1299</v>
      </c>
      <c r="G548" s="65" t="s">
        <v>1300</v>
      </c>
      <c r="H548" s="74">
        <v>3.56E-2</v>
      </c>
      <c r="I548" s="74">
        <v>29</v>
      </c>
      <c r="J548" s="74" t="s">
        <v>8</v>
      </c>
      <c r="K548" s="64" t="s">
        <v>866</v>
      </c>
      <c r="L548" s="75"/>
    </row>
    <row r="549" spans="1:12" s="72" customFormat="1" x14ac:dyDescent="0.2">
      <c r="A549" s="73"/>
      <c r="B549" s="63" t="s">
        <v>874</v>
      </c>
      <c r="C549" s="64" t="s">
        <v>294</v>
      </c>
      <c r="D549" s="65" t="s">
        <v>328</v>
      </c>
      <c r="E549" s="65" t="s">
        <v>863</v>
      </c>
      <c r="F549" s="65" t="s">
        <v>1301</v>
      </c>
      <c r="G549" s="65" t="s">
        <v>868</v>
      </c>
      <c r="H549" s="74">
        <v>4.19E-2</v>
      </c>
      <c r="I549" s="74">
        <v>15</v>
      </c>
      <c r="J549" s="74" t="s">
        <v>8</v>
      </c>
      <c r="K549" s="64" t="s">
        <v>866</v>
      </c>
      <c r="L549" s="75"/>
    </row>
    <row r="550" spans="1:12" s="72" customFormat="1" x14ac:dyDescent="0.2">
      <c r="A550" s="73"/>
      <c r="B550" s="113" t="s">
        <v>1302</v>
      </c>
      <c r="C550" s="64" t="s">
        <v>294</v>
      </c>
      <c r="D550" s="65" t="s">
        <v>328</v>
      </c>
      <c r="E550" s="65" t="s">
        <v>863</v>
      </c>
      <c r="F550" s="65" t="s">
        <v>1303</v>
      </c>
      <c r="G550" s="65" t="s">
        <v>870</v>
      </c>
      <c r="H550" s="74">
        <v>3.9399999999999998E-2</v>
      </c>
      <c r="I550" s="74">
        <v>18</v>
      </c>
      <c r="J550" s="74" t="s">
        <v>8</v>
      </c>
      <c r="K550" s="64" t="s">
        <v>866</v>
      </c>
      <c r="L550" s="75"/>
    </row>
    <row r="551" spans="1:12" s="72" customFormat="1" x14ac:dyDescent="0.2">
      <c r="A551" s="73"/>
      <c r="B551" s="63" t="s">
        <v>929</v>
      </c>
      <c r="C551" s="64" t="s">
        <v>294</v>
      </c>
      <c r="D551" s="65" t="s">
        <v>328</v>
      </c>
      <c r="E551" s="65" t="s">
        <v>1304</v>
      </c>
      <c r="F551" s="65" t="s">
        <v>1305</v>
      </c>
      <c r="G551" s="65" t="s">
        <v>1306</v>
      </c>
      <c r="H551" s="74">
        <v>4.82E-2</v>
      </c>
      <c r="I551" s="74">
        <v>12</v>
      </c>
      <c r="J551" s="74" t="s">
        <v>8</v>
      </c>
      <c r="K551" s="64" t="s">
        <v>930</v>
      </c>
      <c r="L551" s="75"/>
    </row>
    <row r="552" spans="1:12" s="72" customFormat="1" x14ac:dyDescent="0.2">
      <c r="A552" s="73"/>
      <c r="B552" s="63" t="s">
        <v>1307</v>
      </c>
      <c r="C552" s="64" t="s">
        <v>294</v>
      </c>
      <c r="D552" s="65" t="s">
        <v>328</v>
      </c>
      <c r="E552" s="65" t="s">
        <v>1304</v>
      </c>
      <c r="F552" s="65" t="s">
        <v>1308</v>
      </c>
      <c r="G552" s="65" t="s">
        <v>1309</v>
      </c>
      <c r="H552" s="74">
        <v>4.19E-2</v>
      </c>
      <c r="I552" s="74">
        <v>15</v>
      </c>
      <c r="J552" s="74" t="s">
        <v>8</v>
      </c>
      <c r="K552" s="64" t="s">
        <v>930</v>
      </c>
      <c r="L552" s="75"/>
    </row>
    <row r="553" spans="1:12" s="72" customFormat="1" x14ac:dyDescent="0.2">
      <c r="A553" s="73"/>
      <c r="B553" s="63" t="s">
        <v>1310</v>
      </c>
      <c r="C553" s="64" t="s">
        <v>294</v>
      </c>
      <c r="D553" s="65" t="s">
        <v>328</v>
      </c>
      <c r="E553" s="65" t="s">
        <v>1304</v>
      </c>
      <c r="F553" s="65" t="s">
        <v>1311</v>
      </c>
      <c r="G553" s="65" t="s">
        <v>1312</v>
      </c>
      <c r="H553" s="74">
        <v>3.9399999999999998E-2</v>
      </c>
      <c r="I553" s="74">
        <v>18</v>
      </c>
      <c r="J553" s="74" t="s">
        <v>8</v>
      </c>
      <c r="K553" s="64" t="s">
        <v>930</v>
      </c>
      <c r="L553" s="75"/>
    </row>
    <row r="554" spans="1:12" s="72" customFormat="1" x14ac:dyDescent="0.2">
      <c r="A554" s="73"/>
      <c r="B554" s="63" t="s">
        <v>1313</v>
      </c>
      <c r="C554" s="64" t="s">
        <v>294</v>
      </c>
      <c r="D554" s="65" t="s">
        <v>328</v>
      </c>
      <c r="E554" s="65" t="s">
        <v>1304</v>
      </c>
      <c r="F554" s="65" t="s">
        <v>1314</v>
      </c>
      <c r="G554" s="65" t="s">
        <v>1315</v>
      </c>
      <c r="H554" s="74">
        <v>3.7699999999999997E-2</v>
      </c>
      <c r="I554" s="74">
        <v>22</v>
      </c>
      <c r="J554" s="74" t="s">
        <v>8</v>
      </c>
      <c r="K554" s="64" t="s">
        <v>930</v>
      </c>
      <c r="L554" s="75"/>
    </row>
    <row r="555" spans="1:12" s="72" customFormat="1" x14ac:dyDescent="0.2">
      <c r="A555" s="73"/>
      <c r="B555" s="63" t="s">
        <v>1316</v>
      </c>
      <c r="C555" s="64" t="s">
        <v>294</v>
      </c>
      <c r="D555" s="65" t="s">
        <v>328</v>
      </c>
      <c r="E555" s="65" t="s">
        <v>1304</v>
      </c>
      <c r="F555" s="65" t="s">
        <v>1317</v>
      </c>
      <c r="G555" s="65" t="s">
        <v>1318</v>
      </c>
      <c r="H555" s="74">
        <v>3.56E-2</v>
      </c>
      <c r="I555" s="74">
        <v>29</v>
      </c>
      <c r="J555" s="74" t="s">
        <v>8</v>
      </c>
      <c r="K555" s="64" t="s">
        <v>930</v>
      </c>
      <c r="L555" s="75"/>
    </row>
    <row r="556" spans="1:12" s="72" customFormat="1" x14ac:dyDescent="0.2">
      <c r="A556" s="73"/>
      <c r="B556" s="63" t="s">
        <v>1319</v>
      </c>
      <c r="C556" s="64" t="s">
        <v>294</v>
      </c>
      <c r="D556" s="65" t="s">
        <v>328</v>
      </c>
      <c r="E556" s="65" t="s">
        <v>1304</v>
      </c>
      <c r="F556" s="65" t="s">
        <v>1320</v>
      </c>
      <c r="G556" s="65" t="s">
        <v>1321</v>
      </c>
      <c r="H556" s="74">
        <v>3.56E-2</v>
      </c>
      <c r="I556" s="74">
        <v>38</v>
      </c>
      <c r="J556" s="74" t="s">
        <v>8</v>
      </c>
      <c r="K556" s="64" t="s">
        <v>930</v>
      </c>
      <c r="L556" s="75"/>
    </row>
    <row r="557" spans="1:12" s="72" customFormat="1" x14ac:dyDescent="0.2">
      <c r="A557" s="73"/>
      <c r="B557" s="63" t="s">
        <v>1322</v>
      </c>
      <c r="C557" s="64" t="s">
        <v>294</v>
      </c>
      <c r="D557" s="65" t="s">
        <v>328</v>
      </c>
      <c r="E557" s="65" t="s">
        <v>1304</v>
      </c>
      <c r="F557" s="65" t="s">
        <v>1323</v>
      </c>
      <c r="G557" s="65" t="s">
        <v>1324</v>
      </c>
      <c r="H557" s="74">
        <v>3.4700000000000002E-2</v>
      </c>
      <c r="I557" s="74">
        <v>48</v>
      </c>
      <c r="J557" s="74" t="s">
        <v>8</v>
      </c>
      <c r="K557" s="64" t="s">
        <v>930</v>
      </c>
      <c r="L557" s="75"/>
    </row>
    <row r="558" spans="1:12" s="72" customFormat="1" x14ac:dyDescent="0.2">
      <c r="A558" s="73"/>
      <c r="B558" s="63" t="s">
        <v>1325</v>
      </c>
      <c r="C558" s="64" t="s">
        <v>294</v>
      </c>
      <c r="D558" s="65" t="s">
        <v>328</v>
      </c>
      <c r="E558" s="65" t="s">
        <v>1304</v>
      </c>
      <c r="F558" s="65" t="s">
        <v>1326</v>
      </c>
      <c r="G558" s="65" t="s">
        <v>1312</v>
      </c>
      <c r="H558" s="74">
        <v>3.9399999999999998E-2</v>
      </c>
      <c r="I558" s="74">
        <v>18</v>
      </c>
      <c r="J558" s="74" t="s">
        <v>8</v>
      </c>
      <c r="K558" s="64" t="s">
        <v>930</v>
      </c>
      <c r="L558" s="75"/>
    </row>
    <row r="559" spans="1:12" s="72" customFormat="1" x14ac:dyDescent="0.2">
      <c r="A559" s="73"/>
      <c r="B559" s="63" t="s">
        <v>1327</v>
      </c>
      <c r="C559" s="64" t="s">
        <v>294</v>
      </c>
      <c r="D559" s="65" t="s">
        <v>1328</v>
      </c>
      <c r="E559" s="65" t="s">
        <v>1304</v>
      </c>
      <c r="F559" s="65" t="s">
        <v>1329</v>
      </c>
      <c r="G559" s="65" t="s">
        <v>50</v>
      </c>
      <c r="H559" s="74">
        <v>3.7699999999999997E-2</v>
      </c>
      <c r="I559" s="74">
        <v>25</v>
      </c>
      <c r="J559" s="74" t="s">
        <v>8</v>
      </c>
      <c r="K559" s="64" t="s">
        <v>930</v>
      </c>
      <c r="L559" s="75"/>
    </row>
    <row r="560" spans="1:12" s="72" customFormat="1" x14ac:dyDescent="0.2">
      <c r="A560" s="73"/>
      <c r="B560" s="63" t="s">
        <v>1330</v>
      </c>
      <c r="C560" s="64" t="s">
        <v>294</v>
      </c>
      <c r="D560" s="65" t="s">
        <v>1328</v>
      </c>
      <c r="E560" s="65" t="s">
        <v>1304</v>
      </c>
      <c r="F560" s="65" t="s">
        <v>1329</v>
      </c>
      <c r="G560" s="65" t="s">
        <v>1331</v>
      </c>
      <c r="H560" s="74">
        <v>3.7699999999999997E-2</v>
      </c>
      <c r="I560" s="74">
        <v>25</v>
      </c>
      <c r="J560" s="74" t="s">
        <v>8</v>
      </c>
      <c r="K560" s="64" t="s">
        <v>930</v>
      </c>
      <c r="L560" s="75"/>
    </row>
    <row r="561" spans="1:12" s="72" customFormat="1" x14ac:dyDescent="0.2">
      <c r="A561" s="73"/>
      <c r="B561" s="63" t="s">
        <v>1332</v>
      </c>
      <c r="C561" s="64" t="s">
        <v>294</v>
      </c>
      <c r="D561" s="65" t="s">
        <v>1328</v>
      </c>
      <c r="E561" s="65" t="s">
        <v>1304</v>
      </c>
      <c r="F561" s="65" t="s">
        <v>1329</v>
      </c>
      <c r="G561" s="65" t="s">
        <v>1333</v>
      </c>
      <c r="H561" s="74">
        <v>3.7699999999999997E-2</v>
      </c>
      <c r="I561" s="74">
        <v>25</v>
      </c>
      <c r="J561" s="74" t="s">
        <v>8</v>
      </c>
      <c r="K561" s="64" t="s">
        <v>930</v>
      </c>
      <c r="L561" s="75"/>
    </row>
    <row r="562" spans="1:12" s="72" customFormat="1" x14ac:dyDescent="0.2">
      <c r="A562" s="73"/>
      <c r="B562" s="63" t="s">
        <v>931</v>
      </c>
      <c r="C562" s="64" t="s">
        <v>294</v>
      </c>
      <c r="D562" s="65" t="s">
        <v>161</v>
      </c>
      <c r="E562" s="65" t="s">
        <v>890</v>
      </c>
      <c r="F562" s="65" t="s">
        <v>932</v>
      </c>
      <c r="G562" s="65" t="s">
        <v>933</v>
      </c>
      <c r="H562" s="74">
        <v>3.7699999999999997E-2</v>
      </c>
      <c r="I562" s="74">
        <v>21.6</v>
      </c>
      <c r="J562" s="74" t="s">
        <v>8</v>
      </c>
      <c r="K562" s="64" t="s">
        <v>934</v>
      </c>
      <c r="L562" s="75"/>
    </row>
    <row r="563" spans="1:12" s="72" customFormat="1" x14ac:dyDescent="0.2">
      <c r="A563" s="73"/>
      <c r="B563" s="63" t="s">
        <v>957</v>
      </c>
      <c r="C563" s="64" t="s">
        <v>294</v>
      </c>
      <c r="D563" s="65" t="s">
        <v>161</v>
      </c>
      <c r="E563" s="65" t="s">
        <v>891</v>
      </c>
      <c r="F563" s="65" t="s">
        <v>958</v>
      </c>
      <c r="G563" s="65" t="s">
        <v>50</v>
      </c>
      <c r="H563" s="74">
        <v>3.7699999999999997E-2</v>
      </c>
      <c r="I563" s="74">
        <v>25</v>
      </c>
      <c r="J563" s="74" t="s">
        <v>8</v>
      </c>
      <c r="K563" s="64" t="s">
        <v>959</v>
      </c>
      <c r="L563" s="75"/>
    </row>
    <row r="564" spans="1:12" s="72" customFormat="1" x14ac:dyDescent="0.2">
      <c r="A564" s="73"/>
      <c r="B564" s="63" t="s">
        <v>960</v>
      </c>
      <c r="C564" s="64" t="s">
        <v>294</v>
      </c>
      <c r="D564" s="65" t="s">
        <v>161</v>
      </c>
      <c r="E564" s="65" t="s">
        <v>891</v>
      </c>
      <c r="F564" s="65" t="s">
        <v>958</v>
      </c>
      <c r="G564" s="65" t="s">
        <v>961</v>
      </c>
      <c r="H564" s="74">
        <v>3.7699999999999997E-2</v>
      </c>
      <c r="I564" s="74">
        <v>25</v>
      </c>
      <c r="J564" s="74" t="s">
        <v>8</v>
      </c>
      <c r="K564" s="64" t="s">
        <v>959</v>
      </c>
      <c r="L564" s="75"/>
    </row>
    <row r="565" spans="1:12" s="72" customFormat="1" x14ac:dyDescent="0.2">
      <c r="A565" s="73"/>
      <c r="B565" s="63" t="s">
        <v>962</v>
      </c>
      <c r="C565" s="64" t="s">
        <v>294</v>
      </c>
      <c r="D565" s="65" t="s">
        <v>161</v>
      </c>
      <c r="E565" s="65" t="s">
        <v>891</v>
      </c>
      <c r="F565" s="65" t="s">
        <v>958</v>
      </c>
      <c r="G565" s="65" t="s">
        <v>963</v>
      </c>
      <c r="H565" s="74">
        <v>3.7699999999999997E-2</v>
      </c>
      <c r="I565" s="74">
        <v>25</v>
      </c>
      <c r="J565" s="74" t="s">
        <v>8</v>
      </c>
      <c r="K565" s="64" t="s">
        <v>959</v>
      </c>
      <c r="L565" s="75"/>
    </row>
    <row r="566" spans="1:12" s="72" customFormat="1" x14ac:dyDescent="0.2">
      <c r="A566" s="73"/>
      <c r="B566" s="63" t="s">
        <v>1059</v>
      </c>
      <c r="C566" s="64" t="s">
        <v>294</v>
      </c>
      <c r="D566" s="65" t="s">
        <v>161</v>
      </c>
      <c r="E566" s="65" t="s">
        <v>1060</v>
      </c>
      <c r="F566" s="65" t="s">
        <v>1061</v>
      </c>
      <c r="G566" s="65" t="s">
        <v>1062</v>
      </c>
      <c r="H566" s="74">
        <v>3.56E-2</v>
      </c>
      <c r="I566" s="74">
        <v>29</v>
      </c>
      <c r="J566" s="74" t="s">
        <v>843</v>
      </c>
      <c r="K566" s="64" t="s">
        <v>1063</v>
      </c>
      <c r="L566" s="75"/>
    </row>
    <row r="567" spans="1:12" s="72" customFormat="1" x14ac:dyDescent="0.2">
      <c r="A567" s="73"/>
      <c r="B567" s="63" t="s">
        <v>1064</v>
      </c>
      <c r="C567" s="64" t="s">
        <v>294</v>
      </c>
      <c r="D567" s="65" t="s">
        <v>161</v>
      </c>
      <c r="E567" s="65" t="s">
        <v>1060</v>
      </c>
      <c r="F567" s="65" t="s">
        <v>1065</v>
      </c>
      <c r="G567" s="65" t="s">
        <v>1066</v>
      </c>
      <c r="H567" s="74">
        <v>3.7699999999999997E-2</v>
      </c>
      <c r="I567" s="74">
        <v>25</v>
      </c>
      <c r="J567" s="74" t="s">
        <v>843</v>
      </c>
      <c r="K567" s="64" t="s">
        <v>1063</v>
      </c>
      <c r="L567" s="75"/>
    </row>
    <row r="568" spans="1:12" s="72" customFormat="1" x14ac:dyDescent="0.2">
      <c r="A568" s="99"/>
      <c r="B568" s="99" t="s">
        <v>1334</v>
      </c>
      <c r="C568" s="64" t="s">
        <v>294</v>
      </c>
      <c r="D568" s="65" t="s">
        <v>328</v>
      </c>
      <c r="E568" s="102" t="s">
        <v>1335</v>
      </c>
      <c r="F568" s="102" t="s">
        <v>1336</v>
      </c>
      <c r="G568" s="65" t="s">
        <v>1337</v>
      </c>
      <c r="H568" s="99">
        <v>3.7100000000000001E-2</v>
      </c>
      <c r="I568" s="74">
        <v>18</v>
      </c>
      <c r="J568" s="99" t="s">
        <v>8</v>
      </c>
      <c r="K568" s="99" t="s">
        <v>1338</v>
      </c>
      <c r="L568" s="99"/>
    </row>
    <row r="569" spans="1:12" s="72" customFormat="1" x14ac:dyDescent="0.2">
      <c r="A569" s="99"/>
      <c r="B569" s="99" t="s">
        <v>1339</v>
      </c>
      <c r="C569" s="64" t="s">
        <v>294</v>
      </c>
      <c r="D569" s="65" t="s">
        <v>161</v>
      </c>
      <c r="E569" s="102" t="s">
        <v>1340</v>
      </c>
      <c r="F569" s="102" t="s">
        <v>1341</v>
      </c>
      <c r="G569" s="65" t="s">
        <v>50</v>
      </c>
      <c r="H569" s="74">
        <v>3.7699999999999997E-2</v>
      </c>
      <c r="I569" s="74">
        <v>25</v>
      </c>
      <c r="J569" s="64" t="s">
        <v>8</v>
      </c>
      <c r="K569" s="99" t="s">
        <v>1343</v>
      </c>
      <c r="L569" s="99"/>
    </row>
    <row r="570" spans="1:12" s="72" customFormat="1" x14ac:dyDescent="0.2">
      <c r="A570" s="99"/>
      <c r="B570" s="99" t="s">
        <v>1344</v>
      </c>
      <c r="C570" s="64" t="s">
        <v>294</v>
      </c>
      <c r="D570" s="65" t="s">
        <v>161</v>
      </c>
      <c r="E570" s="102" t="s">
        <v>1340</v>
      </c>
      <c r="F570" s="102" t="s">
        <v>1341</v>
      </c>
      <c r="G570" s="65" t="s">
        <v>1644</v>
      </c>
      <c r="H570" s="74">
        <v>3.7699999999999997E-2</v>
      </c>
      <c r="I570" s="74">
        <v>25</v>
      </c>
      <c r="J570" s="64" t="s">
        <v>8</v>
      </c>
      <c r="K570" s="99" t="s">
        <v>1343</v>
      </c>
      <c r="L570" s="99"/>
    </row>
    <row r="571" spans="1:12" s="72" customFormat="1" x14ac:dyDescent="0.2">
      <c r="A571" s="99"/>
      <c r="B571" s="99" t="s">
        <v>1346</v>
      </c>
      <c r="C571" s="64" t="s">
        <v>294</v>
      </c>
      <c r="D571" s="65" t="s">
        <v>161</v>
      </c>
      <c r="E571" s="102" t="s">
        <v>1340</v>
      </c>
      <c r="F571" s="102" t="s">
        <v>1341</v>
      </c>
      <c r="G571" s="65" t="s">
        <v>1331</v>
      </c>
      <c r="H571" s="74">
        <v>3.7699999999999997E-2</v>
      </c>
      <c r="I571" s="74">
        <v>25</v>
      </c>
      <c r="J571" s="64" t="s">
        <v>8</v>
      </c>
      <c r="K571" s="99" t="s">
        <v>1343</v>
      </c>
      <c r="L571" s="99"/>
    </row>
    <row r="572" spans="1:12" s="72" customFormat="1" x14ac:dyDescent="0.2">
      <c r="A572" s="99"/>
      <c r="B572" s="99" t="s">
        <v>1348</v>
      </c>
      <c r="C572" s="64" t="s">
        <v>294</v>
      </c>
      <c r="D572" s="65" t="s">
        <v>161</v>
      </c>
      <c r="E572" s="102" t="s">
        <v>1340</v>
      </c>
      <c r="F572" s="102" t="s">
        <v>1341</v>
      </c>
      <c r="G572" s="65" t="s">
        <v>1333</v>
      </c>
      <c r="H572" s="74">
        <v>3.7699999999999997E-2</v>
      </c>
      <c r="I572" s="74">
        <v>25</v>
      </c>
      <c r="J572" s="64" t="s">
        <v>8</v>
      </c>
      <c r="K572" s="99" t="s">
        <v>1343</v>
      </c>
      <c r="L572" s="99"/>
    </row>
    <row r="573" spans="1:12" s="72" customFormat="1" x14ac:dyDescent="0.2">
      <c r="A573" s="99"/>
      <c r="B573" s="99" t="s">
        <v>1350</v>
      </c>
      <c r="C573" s="64" t="s">
        <v>294</v>
      </c>
      <c r="D573" s="65" t="s">
        <v>328</v>
      </c>
      <c r="E573" s="102" t="s">
        <v>1340</v>
      </c>
      <c r="F573" s="102" t="s">
        <v>1341</v>
      </c>
      <c r="G573" s="65" t="s">
        <v>1342</v>
      </c>
      <c r="H573" s="74">
        <v>4.19E-2</v>
      </c>
      <c r="I573" s="74">
        <v>15</v>
      </c>
      <c r="J573" s="74" t="s">
        <v>843</v>
      </c>
      <c r="K573" s="99" t="s">
        <v>1343</v>
      </c>
      <c r="L573" s="99"/>
    </row>
    <row r="574" spans="1:12" s="72" customFormat="1" x14ac:dyDescent="0.2">
      <c r="A574" s="99"/>
      <c r="B574" s="99" t="s">
        <v>1351</v>
      </c>
      <c r="C574" s="64" t="s">
        <v>294</v>
      </c>
      <c r="D574" s="65" t="s">
        <v>328</v>
      </c>
      <c r="E574" s="102" t="s">
        <v>1340</v>
      </c>
      <c r="F574" s="102" t="s">
        <v>1341</v>
      </c>
      <c r="G574" s="65" t="s">
        <v>1345</v>
      </c>
      <c r="H574" s="74">
        <v>3.9399999999999998E-2</v>
      </c>
      <c r="I574" s="74">
        <v>18</v>
      </c>
      <c r="J574" s="74" t="s">
        <v>8</v>
      </c>
      <c r="K574" s="99" t="s">
        <v>1343</v>
      </c>
      <c r="L574" s="99"/>
    </row>
    <row r="575" spans="1:12" s="72" customFormat="1" x14ac:dyDescent="0.2">
      <c r="A575" s="99"/>
      <c r="B575" s="99" t="s">
        <v>1352</v>
      </c>
      <c r="C575" s="64" t="s">
        <v>294</v>
      </c>
      <c r="D575" s="65" t="s">
        <v>328</v>
      </c>
      <c r="E575" s="102" t="s">
        <v>1340</v>
      </c>
      <c r="F575" s="102" t="s">
        <v>1341</v>
      </c>
      <c r="G575" s="65" t="s">
        <v>1347</v>
      </c>
      <c r="H575" s="74">
        <v>3.56E-2</v>
      </c>
      <c r="I575" s="74">
        <v>29</v>
      </c>
      <c r="J575" s="74" t="s">
        <v>8</v>
      </c>
      <c r="K575" s="99" t="s">
        <v>1343</v>
      </c>
      <c r="L575" s="99"/>
    </row>
    <row r="576" spans="1:12" s="72" customFormat="1" x14ac:dyDescent="0.2">
      <c r="A576" s="99"/>
      <c r="B576" s="99" t="s">
        <v>1353</v>
      </c>
      <c r="C576" s="64" t="s">
        <v>294</v>
      </c>
      <c r="D576" s="65" t="s">
        <v>328</v>
      </c>
      <c r="E576" s="102" t="s">
        <v>1340</v>
      </c>
      <c r="F576" s="102" t="s">
        <v>1341</v>
      </c>
      <c r="G576" s="65" t="s">
        <v>1349</v>
      </c>
      <c r="H576" s="74">
        <v>4.82E-2</v>
      </c>
      <c r="I576" s="74">
        <v>12</v>
      </c>
      <c r="J576" s="74" t="s">
        <v>8</v>
      </c>
      <c r="K576" s="99" t="s">
        <v>1343</v>
      </c>
      <c r="L576" s="99"/>
    </row>
    <row r="577" spans="1:12" s="72" customFormat="1" x14ac:dyDescent="0.2">
      <c r="A577" s="99"/>
      <c r="B577" s="99" t="s">
        <v>1354</v>
      </c>
      <c r="C577" s="64" t="s">
        <v>294</v>
      </c>
      <c r="D577" s="65" t="s">
        <v>328</v>
      </c>
      <c r="E577" s="102" t="s">
        <v>1340</v>
      </c>
      <c r="F577" s="102" t="s">
        <v>1341</v>
      </c>
      <c r="G577" s="65" t="s">
        <v>1646</v>
      </c>
      <c r="H577" s="74">
        <v>3.56E-2</v>
      </c>
      <c r="I577" s="74">
        <v>38</v>
      </c>
      <c r="J577" s="74" t="s">
        <v>8</v>
      </c>
      <c r="K577" s="99" t="s">
        <v>1343</v>
      </c>
      <c r="L577" s="99"/>
    </row>
    <row r="578" spans="1:12" s="72" customFormat="1" x14ac:dyDescent="0.2">
      <c r="A578" s="99"/>
      <c r="B578" s="99" t="s">
        <v>1355</v>
      </c>
      <c r="C578" s="64" t="s">
        <v>294</v>
      </c>
      <c r="D578" s="65" t="s">
        <v>328</v>
      </c>
      <c r="E578" s="102" t="s">
        <v>1340</v>
      </c>
      <c r="F578" s="102" t="s">
        <v>1652</v>
      </c>
      <c r="G578" s="65" t="s">
        <v>1645</v>
      </c>
      <c r="H578" s="64">
        <v>4.19E-2</v>
      </c>
      <c r="I578" s="64">
        <v>15</v>
      </c>
      <c r="J578" s="64" t="s">
        <v>8</v>
      </c>
      <c r="K578" s="99" t="s">
        <v>1343</v>
      </c>
      <c r="L578" s="99"/>
    </row>
    <row r="579" spans="1:12" s="72" customFormat="1" x14ac:dyDescent="0.2">
      <c r="A579" s="99"/>
      <c r="B579" s="99" t="s">
        <v>1642</v>
      </c>
      <c r="C579" s="64" t="s">
        <v>294</v>
      </c>
      <c r="D579" s="65" t="s">
        <v>328</v>
      </c>
      <c r="E579" s="102" t="s">
        <v>1340</v>
      </c>
      <c r="F579" s="102" t="s">
        <v>1652</v>
      </c>
      <c r="G579" s="65" t="s">
        <v>1647</v>
      </c>
      <c r="H579" s="64">
        <v>3.7699999999999997E-2</v>
      </c>
      <c r="I579" s="64">
        <v>22</v>
      </c>
      <c r="J579" s="64" t="s">
        <v>8</v>
      </c>
      <c r="K579" s="99" t="s">
        <v>1343</v>
      </c>
      <c r="L579" s="99"/>
    </row>
    <row r="580" spans="1:12" s="72" customFormat="1" x14ac:dyDescent="0.2">
      <c r="A580" s="99"/>
      <c r="B580" s="99" t="s">
        <v>1643</v>
      </c>
      <c r="C580" s="64" t="s">
        <v>294</v>
      </c>
      <c r="D580" s="65" t="s">
        <v>328</v>
      </c>
      <c r="E580" s="102" t="s">
        <v>1340</v>
      </c>
      <c r="F580" s="102" t="s">
        <v>1652</v>
      </c>
      <c r="G580" s="65" t="s">
        <v>1648</v>
      </c>
      <c r="H580" s="64">
        <v>3.9399999999999998E-2</v>
      </c>
      <c r="I580" s="64">
        <v>18</v>
      </c>
      <c r="J580" s="64" t="s">
        <v>8</v>
      </c>
      <c r="K580" s="99" t="s">
        <v>1343</v>
      </c>
      <c r="L580" s="99"/>
    </row>
    <row r="581" spans="1:12" s="72" customFormat="1" x14ac:dyDescent="0.2">
      <c r="A581" s="99"/>
      <c r="B581" s="99" t="s">
        <v>1649</v>
      </c>
      <c r="C581" s="64" t="s">
        <v>294</v>
      </c>
      <c r="D581" s="65" t="s">
        <v>328</v>
      </c>
      <c r="E581" s="102" t="s">
        <v>1340</v>
      </c>
      <c r="F581" s="102" t="s">
        <v>1652</v>
      </c>
      <c r="G581" s="65" t="s">
        <v>1656</v>
      </c>
      <c r="H581" s="64">
        <v>3.7699999999999997E-2</v>
      </c>
      <c r="I581" s="64">
        <v>22</v>
      </c>
      <c r="J581" s="64" t="s">
        <v>8</v>
      </c>
      <c r="K581" s="99" t="s">
        <v>1343</v>
      </c>
      <c r="L581" s="99"/>
    </row>
    <row r="582" spans="1:12" s="72" customFormat="1" x14ac:dyDescent="0.2">
      <c r="A582" s="99"/>
      <c r="B582" s="99" t="s">
        <v>1650</v>
      </c>
      <c r="C582" s="64" t="s">
        <v>294</v>
      </c>
      <c r="D582" s="65" t="s">
        <v>328</v>
      </c>
      <c r="E582" s="102" t="s">
        <v>1340</v>
      </c>
      <c r="F582" s="102" t="s">
        <v>1652</v>
      </c>
      <c r="G582" s="65" t="s">
        <v>1655</v>
      </c>
      <c r="H582" s="64">
        <v>4.82E-2</v>
      </c>
      <c r="I582" s="64">
        <v>12</v>
      </c>
      <c r="J582" s="64" t="s">
        <v>8</v>
      </c>
      <c r="K582" s="99" t="s">
        <v>1343</v>
      </c>
      <c r="L582" s="99"/>
    </row>
    <row r="583" spans="1:12" s="72" customFormat="1" x14ac:dyDescent="0.2">
      <c r="A583" s="99"/>
      <c r="B583" s="99" t="s">
        <v>1651</v>
      </c>
      <c r="C583" s="64" t="s">
        <v>295</v>
      </c>
      <c r="D583" s="65" t="s">
        <v>328</v>
      </c>
      <c r="E583" s="102" t="s">
        <v>1340</v>
      </c>
      <c r="F583" s="102" t="s">
        <v>1653</v>
      </c>
      <c r="G583" s="65" t="s">
        <v>1654</v>
      </c>
      <c r="H583" s="64">
        <v>3.0300000000000001E-2</v>
      </c>
      <c r="I583" s="64">
        <v>29</v>
      </c>
      <c r="J583" s="64" t="s">
        <v>8</v>
      </c>
      <c r="K583" s="99" t="s">
        <v>1343</v>
      </c>
      <c r="L583" s="99"/>
    </row>
    <row r="584" spans="1:12" s="72" customFormat="1" x14ac:dyDescent="0.2">
      <c r="A584" s="99"/>
      <c r="B584" s="99" t="s">
        <v>2428</v>
      </c>
      <c r="C584" s="64" t="s">
        <v>294</v>
      </c>
      <c r="D584" s="65" t="s">
        <v>328</v>
      </c>
      <c r="E584" s="102" t="s">
        <v>2432</v>
      </c>
      <c r="F584" s="102" t="s">
        <v>2433</v>
      </c>
      <c r="G584" s="65" t="s">
        <v>2434</v>
      </c>
      <c r="H584" s="64">
        <v>3.7699999999999997E-2</v>
      </c>
      <c r="I584" s="64">
        <v>25</v>
      </c>
      <c r="J584" s="64" t="s">
        <v>8</v>
      </c>
      <c r="K584" s="99" t="s">
        <v>2435</v>
      </c>
      <c r="L584" s="99"/>
    </row>
    <row r="585" spans="1:12" s="72" customFormat="1" x14ac:dyDescent="0.2">
      <c r="A585" s="99"/>
      <c r="B585" s="99" t="s">
        <v>2429</v>
      </c>
      <c r="C585" s="64" t="s">
        <v>294</v>
      </c>
      <c r="D585" s="65" t="s">
        <v>328</v>
      </c>
      <c r="E585" s="102" t="s">
        <v>2432</v>
      </c>
      <c r="F585" s="102" t="s">
        <v>2433</v>
      </c>
      <c r="G585" s="65" t="s">
        <v>2436</v>
      </c>
      <c r="H585" s="72">
        <v>4.19E-2</v>
      </c>
      <c r="I585" s="64">
        <v>15</v>
      </c>
      <c r="J585" s="64" t="s">
        <v>8</v>
      </c>
      <c r="K585" s="99" t="s">
        <v>2435</v>
      </c>
      <c r="L585" s="99"/>
    </row>
    <row r="586" spans="1:12" s="72" customFormat="1" x14ac:dyDescent="0.2">
      <c r="A586" s="99"/>
      <c r="B586" s="99" t="s">
        <v>2430</v>
      </c>
      <c r="C586" s="64" t="s">
        <v>294</v>
      </c>
      <c r="D586" s="65" t="s">
        <v>328</v>
      </c>
      <c r="E586" s="102" t="s">
        <v>2432</v>
      </c>
      <c r="F586" s="102" t="s">
        <v>2433</v>
      </c>
      <c r="G586" s="65" t="s">
        <v>2423</v>
      </c>
      <c r="H586" s="64">
        <v>3.9399999999999998E-2</v>
      </c>
      <c r="I586" s="64">
        <v>18</v>
      </c>
      <c r="J586" s="64" t="s">
        <v>8</v>
      </c>
      <c r="K586" s="99" t="s">
        <v>2435</v>
      </c>
      <c r="L586" s="99"/>
    </row>
    <row r="587" spans="1:12" s="72" customFormat="1" x14ac:dyDescent="0.2">
      <c r="A587" s="99"/>
      <c r="B587" s="99" t="s">
        <v>2431</v>
      </c>
      <c r="C587" s="64" t="s">
        <v>294</v>
      </c>
      <c r="D587" s="65" t="s">
        <v>328</v>
      </c>
      <c r="E587" s="102" t="s">
        <v>2432</v>
      </c>
      <c r="F587" s="102" t="s">
        <v>2433</v>
      </c>
      <c r="G587" s="65" t="s">
        <v>2424</v>
      </c>
      <c r="H587" s="64">
        <v>3.56E-2</v>
      </c>
      <c r="I587" s="64">
        <v>29</v>
      </c>
      <c r="J587" s="64" t="s">
        <v>8</v>
      </c>
      <c r="K587" s="99" t="s">
        <v>2435</v>
      </c>
      <c r="L587" s="99"/>
    </row>
    <row r="588" spans="1:12" s="72" customFormat="1" x14ac:dyDescent="0.2">
      <c r="A588" s="73"/>
      <c r="B588" s="63" t="s">
        <v>273</v>
      </c>
      <c r="C588" s="64" t="s">
        <v>295</v>
      </c>
      <c r="D588" s="66" t="s">
        <v>328</v>
      </c>
      <c r="E588" s="65" t="s">
        <v>69</v>
      </c>
      <c r="F588" s="65" t="s">
        <v>64</v>
      </c>
      <c r="G588" s="65" t="s">
        <v>70</v>
      </c>
      <c r="H588" s="64">
        <v>3.0300000000000001E-2</v>
      </c>
      <c r="I588" s="64">
        <v>29</v>
      </c>
      <c r="J588" s="64" t="s">
        <v>8</v>
      </c>
      <c r="K588" s="64" t="s">
        <v>75</v>
      </c>
      <c r="L588" s="75"/>
    </row>
    <row r="589" spans="1:12" s="72" customFormat="1" x14ac:dyDescent="0.2">
      <c r="A589" s="73"/>
      <c r="B589" s="63" t="s">
        <v>274</v>
      </c>
      <c r="C589" s="64" t="s">
        <v>295</v>
      </c>
      <c r="D589" s="66" t="s">
        <v>328</v>
      </c>
      <c r="E589" s="65" t="s">
        <v>69</v>
      </c>
      <c r="F589" s="65" t="s">
        <v>65</v>
      </c>
      <c r="G589" s="65" t="s">
        <v>71</v>
      </c>
      <c r="H589" s="64">
        <v>3.0300000000000001E-2</v>
      </c>
      <c r="I589" s="64">
        <v>29</v>
      </c>
      <c r="J589" s="64" t="s">
        <v>8</v>
      </c>
      <c r="K589" s="64" t="s">
        <v>75</v>
      </c>
      <c r="L589" s="75"/>
    </row>
    <row r="590" spans="1:12" s="72" customFormat="1" x14ac:dyDescent="0.2">
      <c r="A590" s="73"/>
      <c r="B590" s="63" t="s">
        <v>275</v>
      </c>
      <c r="C590" s="64" t="s">
        <v>295</v>
      </c>
      <c r="D590" s="66" t="s">
        <v>328</v>
      </c>
      <c r="E590" s="65" t="s">
        <v>69</v>
      </c>
      <c r="F590" s="65" t="s">
        <v>66</v>
      </c>
      <c r="G590" s="65" t="s">
        <v>72</v>
      </c>
      <c r="H590" s="64">
        <v>3.0300000000000001E-2</v>
      </c>
      <c r="I590" s="64">
        <v>23</v>
      </c>
      <c r="J590" s="64" t="s">
        <v>8</v>
      </c>
      <c r="K590" s="64" t="s">
        <v>75</v>
      </c>
      <c r="L590" s="75"/>
    </row>
    <row r="591" spans="1:12" s="72" customFormat="1" x14ac:dyDescent="0.2">
      <c r="A591" s="73"/>
      <c r="B591" s="63" t="s">
        <v>276</v>
      </c>
      <c r="C591" s="64" t="s">
        <v>295</v>
      </c>
      <c r="D591" s="66" t="s">
        <v>328</v>
      </c>
      <c r="E591" s="65" t="s">
        <v>69</v>
      </c>
      <c r="F591" s="65" t="s">
        <v>67</v>
      </c>
      <c r="G591" s="65" t="s">
        <v>73</v>
      </c>
      <c r="H591" s="64">
        <v>3.0300000000000001E-2</v>
      </c>
      <c r="I591" s="64">
        <v>35</v>
      </c>
      <c r="J591" s="64" t="s">
        <v>8</v>
      </c>
      <c r="K591" s="64" t="s">
        <v>75</v>
      </c>
      <c r="L591" s="75"/>
    </row>
    <row r="592" spans="1:12" s="72" customFormat="1" x14ac:dyDescent="0.2">
      <c r="A592" s="73"/>
      <c r="B592" s="63" t="s">
        <v>277</v>
      </c>
      <c r="C592" s="64" t="s">
        <v>295</v>
      </c>
      <c r="D592" s="66" t="s">
        <v>328</v>
      </c>
      <c r="E592" s="65" t="s">
        <v>69</v>
      </c>
      <c r="F592" s="65" t="s">
        <v>68</v>
      </c>
      <c r="G592" s="65" t="s">
        <v>74</v>
      </c>
      <c r="H592" s="64">
        <v>3.0300000000000001E-2</v>
      </c>
      <c r="I592" s="64">
        <v>48</v>
      </c>
      <c r="J592" s="64" t="s">
        <v>8</v>
      </c>
      <c r="K592" s="64" t="s">
        <v>75</v>
      </c>
      <c r="L592" s="75"/>
    </row>
    <row r="593" spans="1:12" s="72" customFormat="1" x14ac:dyDescent="0.2">
      <c r="A593" s="73"/>
      <c r="B593" s="63" t="s">
        <v>1607</v>
      </c>
      <c r="C593" s="64" t="s">
        <v>295</v>
      </c>
      <c r="D593" s="66" t="s">
        <v>328</v>
      </c>
      <c r="E593" s="65" t="s">
        <v>1606</v>
      </c>
      <c r="F593" s="139" t="s">
        <v>1611</v>
      </c>
      <c r="G593" s="65" t="s">
        <v>1615</v>
      </c>
      <c r="H593" s="64">
        <v>3.0300000000000001E-2</v>
      </c>
      <c r="I593" s="64">
        <v>23</v>
      </c>
      <c r="J593" s="64" t="s">
        <v>8</v>
      </c>
      <c r="K593" s="64" t="s">
        <v>1619</v>
      </c>
      <c r="L593" s="75"/>
    </row>
    <row r="594" spans="1:12" s="72" customFormat="1" x14ac:dyDescent="0.2">
      <c r="A594" s="73"/>
      <c r="B594" s="63" t="s">
        <v>1608</v>
      </c>
      <c r="C594" s="64" t="s">
        <v>295</v>
      </c>
      <c r="D594" s="66" t="s">
        <v>328</v>
      </c>
      <c r="E594" s="65" t="s">
        <v>1606</v>
      </c>
      <c r="F594" s="139" t="s">
        <v>1612</v>
      </c>
      <c r="G594" s="65" t="s">
        <v>1616</v>
      </c>
      <c r="H594" s="64">
        <v>3.0300000000000001E-2</v>
      </c>
      <c r="I594" s="64">
        <v>35</v>
      </c>
      <c r="J594" s="64" t="s">
        <v>8</v>
      </c>
      <c r="K594" s="64" t="s">
        <v>1619</v>
      </c>
      <c r="L594" s="75"/>
    </row>
    <row r="595" spans="1:12" s="72" customFormat="1" x14ac:dyDescent="0.2">
      <c r="A595" s="73"/>
      <c r="B595" s="63" t="s">
        <v>1609</v>
      </c>
      <c r="C595" s="64" t="s">
        <v>295</v>
      </c>
      <c r="D595" s="66" t="s">
        <v>328</v>
      </c>
      <c r="E595" s="65" t="s">
        <v>1606</v>
      </c>
      <c r="F595" s="139" t="s">
        <v>1613</v>
      </c>
      <c r="G595" s="65" t="s">
        <v>1617</v>
      </c>
      <c r="H595" s="64">
        <v>3.0300000000000001E-2</v>
      </c>
      <c r="I595" s="64">
        <v>48</v>
      </c>
      <c r="J595" s="64" t="s">
        <v>8</v>
      </c>
      <c r="K595" s="64" t="s">
        <v>1619</v>
      </c>
      <c r="L595" s="75"/>
    </row>
    <row r="596" spans="1:12" s="72" customFormat="1" x14ac:dyDescent="0.2">
      <c r="A596" s="73"/>
      <c r="B596" s="63" t="s">
        <v>1610</v>
      </c>
      <c r="C596" s="64" t="s">
        <v>295</v>
      </c>
      <c r="D596" s="66" t="s">
        <v>328</v>
      </c>
      <c r="E596" s="65" t="s">
        <v>1606</v>
      </c>
      <c r="F596" s="139" t="s">
        <v>1614</v>
      </c>
      <c r="G596" s="65" t="s">
        <v>1618</v>
      </c>
      <c r="H596" s="64">
        <v>3.0300000000000001E-2</v>
      </c>
      <c r="I596" s="64">
        <v>29</v>
      </c>
      <c r="J596" s="64" t="s">
        <v>8</v>
      </c>
      <c r="K596" s="64" t="s">
        <v>1619</v>
      </c>
      <c r="L596" s="75"/>
    </row>
    <row r="597" spans="1:12" s="72" customFormat="1" x14ac:dyDescent="0.2">
      <c r="A597" s="73"/>
      <c r="B597" s="63" t="s">
        <v>278</v>
      </c>
      <c r="C597" s="64" t="s">
        <v>295</v>
      </c>
      <c r="D597" s="66" t="s">
        <v>328</v>
      </c>
      <c r="E597" s="66" t="s">
        <v>212</v>
      </c>
      <c r="F597" s="65" t="s">
        <v>85</v>
      </c>
      <c r="G597" s="65" t="s">
        <v>1620</v>
      </c>
      <c r="H597" s="64">
        <v>3.0300000000000001E-2</v>
      </c>
      <c r="I597" s="64">
        <v>29</v>
      </c>
      <c r="J597" s="64" t="s">
        <v>8</v>
      </c>
      <c r="K597" s="64" t="s">
        <v>1356</v>
      </c>
      <c r="L597" s="75"/>
    </row>
    <row r="598" spans="1:12" s="72" customFormat="1" x14ac:dyDescent="0.2">
      <c r="A598" s="73"/>
      <c r="B598" s="63" t="s">
        <v>1621</v>
      </c>
      <c r="C598" s="64" t="s">
        <v>295</v>
      </c>
      <c r="D598" s="66" t="s">
        <v>328</v>
      </c>
      <c r="E598" s="66" t="s">
        <v>212</v>
      </c>
      <c r="F598" s="65" t="s">
        <v>85</v>
      </c>
      <c r="G598" s="65" t="s">
        <v>1622</v>
      </c>
      <c r="H598" s="64">
        <v>3.0300000000000001E-2</v>
      </c>
      <c r="I598" s="64">
        <v>35</v>
      </c>
      <c r="J598" s="64" t="s">
        <v>8</v>
      </c>
      <c r="K598" s="64" t="s">
        <v>1356</v>
      </c>
      <c r="L598" s="75"/>
    </row>
    <row r="599" spans="1:12" s="72" customFormat="1" x14ac:dyDescent="0.2">
      <c r="A599" s="73"/>
      <c r="B599" s="63" t="s">
        <v>2414</v>
      </c>
      <c r="C599" s="64" t="s">
        <v>294</v>
      </c>
      <c r="D599" s="66" t="s">
        <v>328</v>
      </c>
      <c r="E599" s="66" t="s">
        <v>212</v>
      </c>
      <c r="F599" s="65" t="s">
        <v>2415</v>
      </c>
      <c r="G599" s="65" t="s">
        <v>2422</v>
      </c>
      <c r="H599" s="64">
        <v>4.82E-2</v>
      </c>
      <c r="I599" s="64">
        <v>12</v>
      </c>
      <c r="J599" s="64" t="s">
        <v>8</v>
      </c>
      <c r="K599" s="64" t="s">
        <v>1356</v>
      </c>
      <c r="L599" s="75"/>
    </row>
    <row r="600" spans="1:12" s="72" customFormat="1" x14ac:dyDescent="0.2">
      <c r="A600" s="73"/>
      <c r="B600" s="63" t="s">
        <v>2416</v>
      </c>
      <c r="C600" s="64" t="s">
        <v>294</v>
      </c>
      <c r="D600" s="66" t="s">
        <v>328</v>
      </c>
      <c r="E600" s="66" t="s">
        <v>212</v>
      </c>
      <c r="F600" s="65" t="s">
        <v>2417</v>
      </c>
      <c r="G600" s="65" t="s">
        <v>2422</v>
      </c>
      <c r="H600" s="64">
        <v>4.82E-2</v>
      </c>
      <c r="I600" s="64">
        <v>12</v>
      </c>
      <c r="J600" s="64" t="s">
        <v>8</v>
      </c>
      <c r="K600" s="64" t="s">
        <v>1356</v>
      </c>
      <c r="L600" s="75"/>
    </row>
    <row r="601" spans="1:12" s="72" customFormat="1" x14ac:dyDescent="0.2">
      <c r="A601" s="73"/>
      <c r="B601" s="63" t="s">
        <v>2418</v>
      </c>
      <c r="C601" s="64" t="s">
        <v>294</v>
      </c>
      <c r="D601" s="66" t="s">
        <v>328</v>
      </c>
      <c r="E601" s="66" t="s">
        <v>212</v>
      </c>
      <c r="F601" s="65" t="s">
        <v>2415</v>
      </c>
      <c r="G601" s="65" t="s">
        <v>2423</v>
      </c>
      <c r="H601" s="64">
        <v>3.9399999999999998E-2</v>
      </c>
      <c r="I601" s="64">
        <v>18</v>
      </c>
      <c r="J601" s="64" t="s">
        <v>8</v>
      </c>
      <c r="K601" s="64" t="s">
        <v>1356</v>
      </c>
      <c r="L601" s="75"/>
    </row>
    <row r="602" spans="1:12" s="72" customFormat="1" x14ac:dyDescent="0.2">
      <c r="A602" s="73"/>
      <c r="B602" s="63" t="s">
        <v>2419</v>
      </c>
      <c r="C602" s="64" t="s">
        <v>294</v>
      </c>
      <c r="D602" s="66" t="s">
        <v>328</v>
      </c>
      <c r="E602" s="66" t="s">
        <v>212</v>
      </c>
      <c r="F602" s="65" t="s">
        <v>2417</v>
      </c>
      <c r="G602" s="65" t="s">
        <v>2423</v>
      </c>
      <c r="H602" s="64">
        <v>3.9399999999999998E-2</v>
      </c>
      <c r="I602" s="64">
        <v>18</v>
      </c>
      <c r="J602" s="64" t="s">
        <v>8</v>
      </c>
      <c r="K602" s="64" t="s">
        <v>1356</v>
      </c>
      <c r="L602" s="75"/>
    </row>
    <row r="603" spans="1:12" s="72" customFormat="1" x14ac:dyDescent="0.2">
      <c r="A603" s="73"/>
      <c r="B603" s="63" t="s">
        <v>2420</v>
      </c>
      <c r="C603" s="64" t="s">
        <v>294</v>
      </c>
      <c r="D603" s="66" t="s">
        <v>328</v>
      </c>
      <c r="E603" s="66" t="s">
        <v>212</v>
      </c>
      <c r="F603" s="65" t="s">
        <v>2417</v>
      </c>
      <c r="G603" s="65" t="s">
        <v>2424</v>
      </c>
      <c r="H603" s="64">
        <v>3.56E-2</v>
      </c>
      <c r="I603" s="64">
        <v>29</v>
      </c>
      <c r="J603" s="64" t="s">
        <v>8</v>
      </c>
      <c r="K603" s="64" t="s">
        <v>1356</v>
      </c>
      <c r="L603" s="75"/>
    </row>
    <row r="604" spans="1:12" s="72" customFormat="1" x14ac:dyDescent="0.2">
      <c r="A604" s="73"/>
      <c r="B604" s="63" t="s">
        <v>2421</v>
      </c>
      <c r="C604" s="64" t="s">
        <v>294</v>
      </c>
      <c r="D604" s="66" t="s">
        <v>328</v>
      </c>
      <c r="E604" s="66" t="s">
        <v>212</v>
      </c>
      <c r="F604" s="65" t="s">
        <v>2417</v>
      </c>
      <c r="G604" s="65" t="s">
        <v>2425</v>
      </c>
      <c r="H604" s="64">
        <v>3.56E-2</v>
      </c>
      <c r="I604" s="64">
        <v>38</v>
      </c>
      <c r="J604" s="64" t="s">
        <v>8</v>
      </c>
      <c r="K604" s="64" t="s">
        <v>1356</v>
      </c>
      <c r="L604" s="75"/>
    </row>
    <row r="605" spans="1:12" s="72" customFormat="1" x14ac:dyDescent="0.2">
      <c r="A605" s="73"/>
      <c r="B605" s="63" t="s">
        <v>279</v>
      </c>
      <c r="C605" s="64" t="s">
        <v>295</v>
      </c>
      <c r="D605" s="66" t="s">
        <v>328</v>
      </c>
      <c r="E605" s="65" t="s">
        <v>77</v>
      </c>
      <c r="F605" s="65" t="s">
        <v>76</v>
      </c>
      <c r="G605" s="65" t="s">
        <v>1620</v>
      </c>
      <c r="H605" s="64">
        <v>3.0300000000000001E-2</v>
      </c>
      <c r="I605" s="64">
        <v>29</v>
      </c>
      <c r="J605" s="64" t="s">
        <v>8</v>
      </c>
      <c r="K605" s="64" t="s">
        <v>78</v>
      </c>
      <c r="L605" s="75"/>
    </row>
    <row r="606" spans="1:12" s="72" customFormat="1" x14ac:dyDescent="0.2">
      <c r="A606" s="73"/>
      <c r="B606" s="63" t="s">
        <v>1623</v>
      </c>
      <c r="C606" s="64" t="s">
        <v>295</v>
      </c>
      <c r="D606" s="66" t="s">
        <v>328</v>
      </c>
      <c r="E606" s="65" t="s">
        <v>77</v>
      </c>
      <c r="F606" s="65" t="s">
        <v>76</v>
      </c>
      <c r="G606" s="65" t="s">
        <v>1622</v>
      </c>
      <c r="H606" s="64">
        <v>3.0300000000000001E-2</v>
      </c>
      <c r="I606" s="64">
        <v>35</v>
      </c>
      <c r="J606" s="64" t="s">
        <v>8</v>
      </c>
      <c r="K606" s="64" t="s">
        <v>78</v>
      </c>
      <c r="L606" s="75"/>
    </row>
    <row r="607" spans="1:12" s="72" customFormat="1" x14ac:dyDescent="0.2">
      <c r="A607" s="73"/>
      <c r="B607" s="63" t="s">
        <v>280</v>
      </c>
      <c r="C607" s="64" t="s">
        <v>295</v>
      </c>
      <c r="D607" s="66" t="s">
        <v>328</v>
      </c>
      <c r="E607" s="65" t="s">
        <v>211</v>
      </c>
      <c r="F607" s="65" t="s">
        <v>58</v>
      </c>
      <c r="G607" s="65" t="s">
        <v>37</v>
      </c>
      <c r="H607" s="64">
        <v>3.0300000000000001E-2</v>
      </c>
      <c r="I607" s="64">
        <v>21</v>
      </c>
      <c r="J607" s="64" t="s">
        <v>8</v>
      </c>
      <c r="K607" s="64" t="s">
        <v>63</v>
      </c>
      <c r="L607" s="75"/>
    </row>
    <row r="608" spans="1:12" s="72" customFormat="1" x14ac:dyDescent="0.2">
      <c r="A608" s="73"/>
      <c r="B608" s="63" t="s">
        <v>281</v>
      </c>
      <c r="C608" s="64" t="s">
        <v>295</v>
      </c>
      <c r="D608" s="66" t="s">
        <v>328</v>
      </c>
      <c r="E608" s="65" t="s">
        <v>211</v>
      </c>
      <c r="F608" s="65" t="s">
        <v>59</v>
      </c>
      <c r="G608" s="65" t="s">
        <v>38</v>
      </c>
      <c r="H608" s="64">
        <v>3.0300000000000001E-2</v>
      </c>
      <c r="I608" s="64">
        <v>23</v>
      </c>
      <c r="J608" s="64" t="s">
        <v>8</v>
      </c>
      <c r="K608" s="64" t="s">
        <v>63</v>
      </c>
      <c r="L608" s="75"/>
    </row>
    <row r="609" spans="1:12" s="72" customFormat="1" x14ac:dyDescent="0.2">
      <c r="A609" s="73"/>
      <c r="B609" s="63" t="s">
        <v>282</v>
      </c>
      <c r="C609" s="64" t="s">
        <v>295</v>
      </c>
      <c r="D609" s="66" t="s">
        <v>328</v>
      </c>
      <c r="E609" s="65" t="s">
        <v>211</v>
      </c>
      <c r="F609" s="65" t="s">
        <v>60</v>
      </c>
      <c r="G609" s="65" t="s">
        <v>31</v>
      </c>
      <c r="H609" s="64">
        <v>3.0300000000000001E-2</v>
      </c>
      <c r="I609" s="64">
        <v>29</v>
      </c>
      <c r="J609" s="64" t="s">
        <v>8</v>
      </c>
      <c r="K609" s="64" t="s">
        <v>63</v>
      </c>
      <c r="L609" s="75"/>
    </row>
    <row r="610" spans="1:12" s="72" customFormat="1" x14ac:dyDescent="0.2">
      <c r="A610" s="73"/>
      <c r="B610" s="63" t="s">
        <v>283</v>
      </c>
      <c r="C610" s="64" t="s">
        <v>295</v>
      </c>
      <c r="D610" s="66" t="s">
        <v>328</v>
      </c>
      <c r="E610" s="65" t="s">
        <v>211</v>
      </c>
      <c r="F610" s="65" t="s">
        <v>62</v>
      </c>
      <c r="G610" s="65" t="s">
        <v>30</v>
      </c>
      <c r="H610" s="64">
        <v>3.0300000000000001E-2</v>
      </c>
      <c r="I610" s="64">
        <v>35</v>
      </c>
      <c r="J610" s="64" t="s">
        <v>8</v>
      </c>
      <c r="K610" s="64" t="s">
        <v>63</v>
      </c>
      <c r="L610" s="75"/>
    </row>
    <row r="611" spans="1:12" s="72" customFormat="1" x14ac:dyDescent="0.2">
      <c r="A611" s="73"/>
      <c r="B611" s="63" t="s">
        <v>284</v>
      </c>
      <c r="C611" s="64" t="s">
        <v>295</v>
      </c>
      <c r="D611" s="66" t="s">
        <v>328</v>
      </c>
      <c r="E611" s="65" t="s">
        <v>211</v>
      </c>
      <c r="F611" s="65" t="s">
        <v>61</v>
      </c>
      <c r="G611" s="65" t="s">
        <v>32</v>
      </c>
      <c r="H611" s="64">
        <v>3.0300000000000001E-2</v>
      </c>
      <c r="I611" s="64">
        <v>48</v>
      </c>
      <c r="J611" s="64" t="s">
        <v>8</v>
      </c>
      <c r="K611" s="64" t="s">
        <v>63</v>
      </c>
      <c r="L611" s="75"/>
    </row>
    <row r="612" spans="1:12" s="72" customFormat="1" x14ac:dyDescent="0.2">
      <c r="A612" s="73"/>
      <c r="B612" s="69" t="s">
        <v>285</v>
      </c>
      <c r="C612" s="64" t="s">
        <v>295</v>
      </c>
      <c r="D612" s="66" t="s">
        <v>328</v>
      </c>
      <c r="E612" s="66" t="s">
        <v>23</v>
      </c>
      <c r="F612" s="66" t="s">
        <v>25</v>
      </c>
      <c r="G612" s="65" t="s">
        <v>37</v>
      </c>
      <c r="H612" s="64">
        <v>3.0300000000000001E-2</v>
      </c>
      <c r="I612" s="64">
        <v>21</v>
      </c>
      <c r="J612" s="64" t="s">
        <v>8</v>
      </c>
      <c r="K612" s="64" t="s">
        <v>15</v>
      </c>
      <c r="L612" s="75"/>
    </row>
    <row r="613" spans="1:12" s="72" customFormat="1" x14ac:dyDescent="0.2">
      <c r="A613" s="73"/>
      <c r="B613" s="69" t="s">
        <v>286</v>
      </c>
      <c r="C613" s="64" t="s">
        <v>295</v>
      </c>
      <c r="D613" s="66" t="s">
        <v>328</v>
      </c>
      <c r="E613" s="66" t="s">
        <v>23</v>
      </c>
      <c r="F613" s="66" t="s">
        <v>26</v>
      </c>
      <c r="G613" s="65" t="s">
        <v>38</v>
      </c>
      <c r="H613" s="64">
        <v>3.0300000000000001E-2</v>
      </c>
      <c r="I613" s="64">
        <v>23</v>
      </c>
      <c r="J613" s="64" t="s">
        <v>8</v>
      </c>
      <c r="K613" s="64" t="s">
        <v>15</v>
      </c>
      <c r="L613" s="75"/>
    </row>
    <row r="614" spans="1:12" s="72" customFormat="1" x14ac:dyDescent="0.2">
      <c r="A614" s="73"/>
      <c r="B614" s="69" t="s">
        <v>287</v>
      </c>
      <c r="C614" s="64" t="s">
        <v>295</v>
      </c>
      <c r="D614" s="66" t="s">
        <v>328</v>
      </c>
      <c r="E614" s="66" t="s">
        <v>23</v>
      </c>
      <c r="F614" s="66" t="s">
        <v>27</v>
      </c>
      <c r="G614" s="65" t="s">
        <v>31</v>
      </c>
      <c r="H614" s="64">
        <v>3.0300000000000001E-2</v>
      </c>
      <c r="I614" s="64">
        <v>29</v>
      </c>
      <c r="J614" s="64" t="s">
        <v>8</v>
      </c>
      <c r="K614" s="64" t="s">
        <v>15</v>
      </c>
      <c r="L614" s="75"/>
    </row>
    <row r="615" spans="1:12" s="72" customFormat="1" x14ac:dyDescent="0.2">
      <c r="A615" s="73"/>
      <c r="B615" s="69" t="s">
        <v>288</v>
      </c>
      <c r="C615" s="64" t="s">
        <v>295</v>
      </c>
      <c r="D615" s="66" t="s">
        <v>328</v>
      </c>
      <c r="E615" s="66" t="s">
        <v>23</v>
      </c>
      <c r="F615" s="66" t="s">
        <v>1626</v>
      </c>
      <c r="G615" s="65" t="s">
        <v>1628</v>
      </c>
      <c r="H615" s="64">
        <v>3.0300000000000001E-2</v>
      </c>
      <c r="I615" s="64">
        <v>35</v>
      </c>
      <c r="J615" s="64" t="s">
        <v>8</v>
      </c>
      <c r="K615" s="64" t="s">
        <v>15</v>
      </c>
      <c r="L615" s="75"/>
    </row>
    <row r="616" spans="1:12" s="72" customFormat="1" x14ac:dyDescent="0.2">
      <c r="A616" s="73"/>
      <c r="B616" s="69" t="s">
        <v>289</v>
      </c>
      <c r="C616" s="64" t="s">
        <v>295</v>
      </c>
      <c r="D616" s="66" t="s">
        <v>328</v>
      </c>
      <c r="E616" s="66" t="s">
        <v>23</v>
      </c>
      <c r="F616" s="66" t="s">
        <v>28</v>
      </c>
      <c r="G616" s="65" t="s">
        <v>1629</v>
      </c>
      <c r="H616" s="64">
        <v>3.0300000000000001E-2</v>
      </c>
      <c r="I616" s="64">
        <v>35</v>
      </c>
      <c r="J616" s="64" t="s">
        <v>8</v>
      </c>
      <c r="K616" s="64" t="s">
        <v>15</v>
      </c>
      <c r="L616" s="75"/>
    </row>
    <row r="617" spans="1:12" s="72" customFormat="1" x14ac:dyDescent="0.2">
      <c r="A617" s="73"/>
      <c r="B617" s="69" t="s">
        <v>290</v>
      </c>
      <c r="C617" s="64" t="s">
        <v>295</v>
      </c>
      <c r="D617" s="66" t="s">
        <v>328</v>
      </c>
      <c r="E617" s="66" t="s">
        <v>23</v>
      </c>
      <c r="F617" s="66" t="s">
        <v>29</v>
      </c>
      <c r="G617" s="65" t="s">
        <v>32</v>
      </c>
      <c r="H617" s="64">
        <v>3.0300000000000001E-2</v>
      </c>
      <c r="I617" s="64">
        <v>48</v>
      </c>
      <c r="J617" s="64" t="s">
        <v>8</v>
      </c>
      <c r="K617" s="64" t="s">
        <v>15</v>
      </c>
      <c r="L617" s="75"/>
    </row>
    <row r="618" spans="1:12" s="72" customFormat="1" x14ac:dyDescent="0.2">
      <c r="A618" s="73"/>
      <c r="B618" s="69" t="s">
        <v>291</v>
      </c>
      <c r="C618" s="64" t="s">
        <v>295</v>
      </c>
      <c r="D618" s="66" t="s">
        <v>328</v>
      </c>
      <c r="E618" s="66" t="s">
        <v>23</v>
      </c>
      <c r="F618" s="66" t="s">
        <v>33</v>
      </c>
      <c r="G618" s="65" t="s">
        <v>1630</v>
      </c>
      <c r="H618" s="64">
        <v>3.0300000000000001E-2</v>
      </c>
      <c r="I618" s="64">
        <v>23</v>
      </c>
      <c r="J618" s="64" t="s">
        <v>8</v>
      </c>
      <c r="K618" s="64" t="s">
        <v>15</v>
      </c>
      <c r="L618" s="75"/>
    </row>
    <row r="619" spans="1:12" s="72" customFormat="1" x14ac:dyDescent="0.2">
      <c r="A619" s="73"/>
      <c r="B619" s="69" t="s">
        <v>292</v>
      </c>
      <c r="C619" s="64" t="s">
        <v>295</v>
      </c>
      <c r="D619" s="66" t="s">
        <v>328</v>
      </c>
      <c r="E619" s="66" t="s">
        <v>23</v>
      </c>
      <c r="F619" s="66" t="s">
        <v>34</v>
      </c>
      <c r="G619" s="65" t="s">
        <v>1631</v>
      </c>
      <c r="H619" s="64">
        <v>3.0300000000000001E-2</v>
      </c>
      <c r="I619" s="64">
        <v>29</v>
      </c>
      <c r="J619" s="64" t="s">
        <v>8</v>
      </c>
      <c r="K619" s="64" t="s">
        <v>15</v>
      </c>
      <c r="L619" s="75"/>
    </row>
    <row r="620" spans="1:12" s="72" customFormat="1" x14ac:dyDescent="0.2">
      <c r="A620" s="73"/>
      <c r="B620" s="69" t="s">
        <v>293</v>
      </c>
      <c r="C620" s="64" t="s">
        <v>295</v>
      </c>
      <c r="D620" s="66" t="s">
        <v>328</v>
      </c>
      <c r="E620" s="66" t="s">
        <v>23</v>
      </c>
      <c r="F620" s="66" t="s">
        <v>35</v>
      </c>
      <c r="G620" s="65" t="s">
        <v>1632</v>
      </c>
      <c r="H620" s="64">
        <v>3.0300000000000001E-2</v>
      </c>
      <c r="I620" s="64">
        <v>35</v>
      </c>
      <c r="J620" s="64" t="s">
        <v>8</v>
      </c>
      <c r="K620" s="64" t="s">
        <v>15</v>
      </c>
      <c r="L620" s="75"/>
    </row>
    <row r="621" spans="1:12" s="72" customFormat="1" x14ac:dyDescent="0.2">
      <c r="A621" s="73"/>
      <c r="B621" s="69" t="s">
        <v>1624</v>
      </c>
      <c r="C621" s="64" t="s">
        <v>295</v>
      </c>
      <c r="D621" s="66" t="s">
        <v>328</v>
      </c>
      <c r="E621" s="66" t="s">
        <v>23</v>
      </c>
      <c r="F621" s="66" t="s">
        <v>1627</v>
      </c>
      <c r="G621" s="65" t="s">
        <v>1628</v>
      </c>
      <c r="H621" s="64">
        <v>3.0300000000000001E-2</v>
      </c>
      <c r="I621" s="64">
        <v>35</v>
      </c>
      <c r="J621" s="64" t="s">
        <v>8</v>
      </c>
      <c r="K621" s="64" t="s">
        <v>15</v>
      </c>
      <c r="L621" s="75"/>
    </row>
    <row r="622" spans="1:12" s="72" customFormat="1" x14ac:dyDescent="0.2">
      <c r="A622" s="73"/>
      <c r="B622" s="69" t="s">
        <v>1625</v>
      </c>
      <c r="C622" s="64" t="s">
        <v>295</v>
      </c>
      <c r="D622" s="66" t="s">
        <v>328</v>
      </c>
      <c r="E622" s="66" t="s">
        <v>23</v>
      </c>
      <c r="F622" s="66" t="s">
        <v>36</v>
      </c>
      <c r="G622" s="65" t="s">
        <v>39</v>
      </c>
      <c r="H622" s="64">
        <v>3.0300000000000001E-2</v>
      </c>
      <c r="I622" s="64">
        <v>48</v>
      </c>
      <c r="J622" s="64" t="s">
        <v>8</v>
      </c>
      <c r="K622" s="64" t="s">
        <v>15</v>
      </c>
      <c r="L622" s="75"/>
    </row>
    <row r="623" spans="1:12" s="72" customFormat="1" x14ac:dyDescent="0.2">
      <c r="A623" s="73"/>
      <c r="B623" s="99" t="s">
        <v>1067</v>
      </c>
      <c r="C623" s="99" t="s">
        <v>295</v>
      </c>
      <c r="D623" s="102" t="s">
        <v>1044</v>
      </c>
      <c r="E623" s="102" t="s">
        <v>1060</v>
      </c>
      <c r="F623" s="102" t="s">
        <v>1068</v>
      </c>
      <c r="G623" s="65" t="s">
        <v>1069</v>
      </c>
      <c r="H623" s="99">
        <v>3.0300000000000001E-2</v>
      </c>
      <c r="I623" s="74">
        <v>29</v>
      </c>
      <c r="J623" s="99" t="s">
        <v>843</v>
      </c>
      <c r="K623" s="99" t="s">
        <v>1063</v>
      </c>
      <c r="L623" s="99"/>
    </row>
    <row r="624" spans="1:12" s="72" customFormat="1" x14ac:dyDescent="0.2">
      <c r="A624" s="99"/>
      <c r="B624" s="99" t="s">
        <v>1357</v>
      </c>
      <c r="C624" s="99" t="s">
        <v>295</v>
      </c>
      <c r="D624" s="65" t="s">
        <v>328</v>
      </c>
      <c r="E624" s="102" t="s">
        <v>1358</v>
      </c>
      <c r="F624" s="102" t="s">
        <v>1359</v>
      </c>
      <c r="G624" s="65" t="s">
        <v>1360</v>
      </c>
      <c r="H624" s="99">
        <v>3.0300000000000001E-2</v>
      </c>
      <c r="I624" s="74">
        <v>29</v>
      </c>
      <c r="J624" s="99" t="s">
        <v>8</v>
      </c>
      <c r="K624" s="99" t="s">
        <v>1361</v>
      </c>
      <c r="L624" s="99"/>
    </row>
    <row r="625" spans="1:12" s="72" customFormat="1" x14ac:dyDescent="0.2">
      <c r="A625" s="99"/>
      <c r="B625" s="99" t="s">
        <v>1362</v>
      </c>
      <c r="C625" s="99" t="s">
        <v>295</v>
      </c>
      <c r="D625" s="65" t="s">
        <v>328</v>
      </c>
      <c r="E625" s="102" t="s">
        <v>1358</v>
      </c>
      <c r="F625" s="102" t="s">
        <v>1359</v>
      </c>
      <c r="G625" s="65" t="s">
        <v>1363</v>
      </c>
      <c r="H625" s="99">
        <v>3.0300000000000001E-2</v>
      </c>
      <c r="I625" s="74">
        <v>35</v>
      </c>
      <c r="J625" s="99" t="s">
        <v>8</v>
      </c>
      <c r="K625" s="99" t="s">
        <v>1361</v>
      </c>
      <c r="L625" s="99"/>
    </row>
    <row r="626" spans="1:12" s="72" customFormat="1" x14ac:dyDescent="0.2">
      <c r="A626" s="73"/>
      <c r="B626" s="69" t="s">
        <v>304</v>
      </c>
      <c r="C626" s="64" t="s">
        <v>297</v>
      </c>
      <c r="D626" s="66" t="s">
        <v>328</v>
      </c>
      <c r="E626" s="66" t="s">
        <v>97</v>
      </c>
      <c r="F626" s="66" t="s">
        <v>98</v>
      </c>
      <c r="G626" s="65" t="s">
        <v>99</v>
      </c>
      <c r="H626" s="64">
        <v>2.5000000000000001E-2</v>
      </c>
      <c r="I626" s="64">
        <v>35</v>
      </c>
      <c r="J626" s="64" t="s">
        <v>88</v>
      </c>
      <c r="K626" s="64" t="s">
        <v>100</v>
      </c>
      <c r="L626" s="75"/>
    </row>
    <row r="627" spans="1:12" s="72" customFormat="1" x14ac:dyDescent="0.2">
      <c r="A627" s="73"/>
      <c r="B627" s="63" t="s">
        <v>305</v>
      </c>
      <c r="C627" s="64" t="s">
        <v>297</v>
      </c>
      <c r="D627" s="66" t="s">
        <v>328</v>
      </c>
      <c r="E627" s="65" t="s">
        <v>131</v>
      </c>
      <c r="F627" s="65" t="s">
        <v>1672</v>
      </c>
      <c r="G627" s="65" t="s">
        <v>1673</v>
      </c>
      <c r="H627" s="64">
        <v>2.8000000000000001E-2</v>
      </c>
      <c r="I627" s="64">
        <v>33</v>
      </c>
      <c r="J627" s="64" t="s">
        <v>88</v>
      </c>
      <c r="K627" s="64" t="s">
        <v>137</v>
      </c>
      <c r="L627" s="75"/>
    </row>
    <row r="628" spans="1:12" s="72" customFormat="1" x14ac:dyDescent="0.2">
      <c r="A628" s="73"/>
      <c r="B628" s="63" t="s">
        <v>308</v>
      </c>
      <c r="C628" s="64" t="s">
        <v>297</v>
      </c>
      <c r="D628" s="66" t="s">
        <v>328</v>
      </c>
      <c r="E628" s="65" t="s">
        <v>111</v>
      </c>
      <c r="F628" s="65" t="s">
        <v>116</v>
      </c>
      <c r="G628" s="65" t="s">
        <v>117</v>
      </c>
      <c r="H628" s="64">
        <v>2.5000000000000001E-2</v>
      </c>
      <c r="I628" s="64">
        <v>37</v>
      </c>
      <c r="J628" s="64" t="s">
        <v>88</v>
      </c>
      <c r="K628" s="64" t="s">
        <v>118</v>
      </c>
      <c r="L628" s="75"/>
    </row>
    <row r="629" spans="1:12" s="72" customFormat="1" x14ac:dyDescent="0.2">
      <c r="A629" s="73"/>
      <c r="B629" s="63" t="s">
        <v>309</v>
      </c>
      <c r="C629" s="64" t="s">
        <v>297</v>
      </c>
      <c r="D629" s="66" t="s">
        <v>328</v>
      </c>
      <c r="E629" s="65" t="s">
        <v>107</v>
      </c>
      <c r="F629" s="65" t="s">
        <v>108</v>
      </c>
      <c r="G629" s="65" t="s">
        <v>109</v>
      </c>
      <c r="H629" s="64">
        <v>0.03</v>
      </c>
      <c r="I629" s="64">
        <v>34</v>
      </c>
      <c r="J629" s="64" t="s">
        <v>88</v>
      </c>
      <c r="K629" s="64" t="s">
        <v>110</v>
      </c>
      <c r="L629" s="75"/>
    </row>
    <row r="630" spans="1:12" s="72" customFormat="1" x14ac:dyDescent="0.2">
      <c r="A630" s="73"/>
      <c r="B630" s="63" t="s">
        <v>310</v>
      </c>
      <c r="C630" s="64" t="s">
        <v>297</v>
      </c>
      <c r="D630" s="66" t="s">
        <v>328</v>
      </c>
      <c r="E630" s="65" t="s">
        <v>101</v>
      </c>
      <c r="F630" s="65" t="s">
        <v>102</v>
      </c>
      <c r="G630" s="65" t="s">
        <v>104</v>
      </c>
      <c r="H630" s="64">
        <v>2.9000000000000001E-2</v>
      </c>
      <c r="I630" s="64">
        <v>35</v>
      </c>
      <c r="J630" s="64" t="s">
        <v>88</v>
      </c>
      <c r="K630" s="64" t="s">
        <v>103</v>
      </c>
      <c r="L630" s="75"/>
    </row>
    <row r="631" spans="1:12" s="72" customFormat="1" x14ac:dyDescent="0.2">
      <c r="A631" s="73"/>
      <c r="B631" s="63" t="s">
        <v>311</v>
      </c>
      <c r="C631" s="64" t="s">
        <v>297</v>
      </c>
      <c r="D631" s="66" t="s">
        <v>328</v>
      </c>
      <c r="E631" s="65" t="s">
        <v>93</v>
      </c>
      <c r="F631" s="65" t="s">
        <v>94</v>
      </c>
      <c r="G631" s="65" t="s">
        <v>95</v>
      </c>
      <c r="H631" s="64">
        <v>2.5000000000000001E-2</v>
      </c>
      <c r="I631" s="64">
        <v>35</v>
      </c>
      <c r="J631" s="64" t="s">
        <v>88</v>
      </c>
      <c r="K631" s="64" t="s">
        <v>96</v>
      </c>
      <c r="L631" s="75"/>
    </row>
    <row r="632" spans="1:12" s="72" customFormat="1" x14ac:dyDescent="0.2">
      <c r="A632" s="73"/>
      <c r="B632" s="63" t="s">
        <v>1032</v>
      </c>
      <c r="C632" s="64" t="s">
        <v>297</v>
      </c>
      <c r="D632" s="65" t="s">
        <v>328</v>
      </c>
      <c r="E632" s="65" t="s">
        <v>93</v>
      </c>
      <c r="F632" s="65" t="s">
        <v>94</v>
      </c>
      <c r="G632" s="65" t="s">
        <v>95</v>
      </c>
      <c r="H632" s="74">
        <v>2.8000000000000001E-2</v>
      </c>
      <c r="I632" s="74">
        <v>35</v>
      </c>
      <c r="J632" s="74" t="s">
        <v>88</v>
      </c>
      <c r="K632" s="64" t="s">
        <v>1033</v>
      </c>
      <c r="L632" s="75"/>
    </row>
    <row r="633" spans="1:12" s="72" customFormat="1" x14ac:dyDescent="0.2">
      <c r="A633" s="73"/>
      <c r="B633" s="63" t="s">
        <v>312</v>
      </c>
      <c r="C633" s="64" t="s">
        <v>297</v>
      </c>
      <c r="D633" s="66" t="s">
        <v>328</v>
      </c>
      <c r="E633" s="65" t="s">
        <v>630</v>
      </c>
      <c r="F633" s="65" t="s">
        <v>119</v>
      </c>
      <c r="G633" s="65" t="s">
        <v>1705</v>
      </c>
      <c r="H633" s="64">
        <v>2.8000000000000001E-2</v>
      </c>
      <c r="I633" s="64">
        <v>35</v>
      </c>
      <c r="J633" s="64" t="s">
        <v>121</v>
      </c>
      <c r="K633" s="64" t="s">
        <v>120</v>
      </c>
      <c r="L633" s="75"/>
    </row>
    <row r="634" spans="1:12" s="72" customFormat="1" x14ac:dyDescent="0.2">
      <c r="A634" s="73"/>
      <c r="B634" s="63" t="s">
        <v>313</v>
      </c>
      <c r="C634" s="64" t="s">
        <v>297</v>
      </c>
      <c r="D634" s="66" t="s">
        <v>328</v>
      </c>
      <c r="E634" s="65" t="s">
        <v>113</v>
      </c>
      <c r="F634" s="65" t="s">
        <v>115</v>
      </c>
      <c r="G634" s="65" t="s">
        <v>1700</v>
      </c>
      <c r="H634" s="64">
        <v>2.5999999999999999E-2</v>
      </c>
      <c r="I634" s="64">
        <v>34</v>
      </c>
      <c r="J634" s="64" t="s">
        <v>88</v>
      </c>
      <c r="K634" s="64" t="s">
        <v>114</v>
      </c>
      <c r="L634" s="75"/>
    </row>
    <row r="635" spans="1:12" s="72" customFormat="1" x14ac:dyDescent="0.2">
      <c r="A635" s="73"/>
      <c r="B635" s="63" t="s">
        <v>307</v>
      </c>
      <c r="C635" s="64" t="s">
        <v>297</v>
      </c>
      <c r="D635" s="66" t="s">
        <v>328</v>
      </c>
      <c r="E635" s="65" t="s">
        <v>86</v>
      </c>
      <c r="F635" s="65" t="s">
        <v>87</v>
      </c>
      <c r="G635" s="65" t="s">
        <v>90</v>
      </c>
      <c r="H635" s="64">
        <v>2.5000000000000001E-2</v>
      </c>
      <c r="I635" s="64">
        <v>35</v>
      </c>
      <c r="J635" s="64" t="s">
        <v>88</v>
      </c>
      <c r="K635" s="64" t="s">
        <v>89</v>
      </c>
      <c r="L635" s="75"/>
    </row>
    <row r="636" spans="1:12" s="72" customFormat="1" x14ac:dyDescent="0.2">
      <c r="A636" s="73"/>
      <c r="B636" s="63" t="s">
        <v>608</v>
      </c>
      <c r="C636" s="64" t="s">
        <v>297</v>
      </c>
      <c r="D636" s="66" t="s">
        <v>475</v>
      </c>
      <c r="E636" s="65" t="s">
        <v>452</v>
      </c>
      <c r="F636" s="65" t="s">
        <v>609</v>
      </c>
      <c r="G636" s="65" t="s">
        <v>130</v>
      </c>
      <c r="H636" s="64">
        <v>2.7E-2</v>
      </c>
      <c r="I636" s="64">
        <v>35</v>
      </c>
      <c r="J636" s="64" t="s">
        <v>88</v>
      </c>
      <c r="K636" s="64" t="s">
        <v>610</v>
      </c>
      <c r="L636" s="75"/>
    </row>
    <row r="637" spans="1:12" s="72" customFormat="1" x14ac:dyDescent="0.2">
      <c r="A637" s="73"/>
      <c r="B637" s="63" t="s">
        <v>631</v>
      </c>
      <c r="C637" s="64" t="s">
        <v>297</v>
      </c>
      <c r="D637" s="66" t="s">
        <v>475</v>
      </c>
      <c r="E637" s="65" t="s">
        <v>456</v>
      </c>
      <c r="F637" s="65" t="s">
        <v>119</v>
      </c>
      <c r="G637" s="65" t="s">
        <v>632</v>
      </c>
      <c r="H637" s="64">
        <v>2.8000000000000001E-2</v>
      </c>
      <c r="I637" s="64">
        <v>36</v>
      </c>
      <c r="J637" s="64" t="s">
        <v>88</v>
      </c>
      <c r="K637" s="64" t="s">
        <v>633</v>
      </c>
      <c r="L637" s="75"/>
    </row>
    <row r="638" spans="1:12" s="72" customFormat="1" x14ac:dyDescent="0.2">
      <c r="A638" s="73"/>
      <c r="B638" s="63" t="s">
        <v>515</v>
      </c>
      <c r="C638" s="64" t="s">
        <v>297</v>
      </c>
      <c r="D638" s="65" t="s">
        <v>328</v>
      </c>
      <c r="E638" s="65" t="s">
        <v>458</v>
      </c>
      <c r="F638" s="65" t="s">
        <v>516</v>
      </c>
      <c r="G638" s="65" t="s">
        <v>517</v>
      </c>
      <c r="H638" s="64">
        <v>2.4E-2</v>
      </c>
      <c r="I638" s="64">
        <v>38</v>
      </c>
      <c r="J638" s="64" t="s">
        <v>88</v>
      </c>
      <c r="K638" s="64" t="s">
        <v>518</v>
      </c>
      <c r="L638" s="75"/>
    </row>
    <row r="639" spans="1:12" s="72" customFormat="1" x14ac:dyDescent="0.2">
      <c r="A639" s="73"/>
      <c r="B639" s="63" t="s">
        <v>553</v>
      </c>
      <c r="C639" s="64" t="s">
        <v>297</v>
      </c>
      <c r="D639" s="65" t="s">
        <v>328</v>
      </c>
      <c r="E639" s="65" t="s">
        <v>464</v>
      </c>
      <c r="F639" s="65" t="s">
        <v>554</v>
      </c>
      <c r="G639" s="65" t="s">
        <v>1694</v>
      </c>
      <c r="H639" s="99">
        <v>2.5000000000000001E-2</v>
      </c>
      <c r="I639" s="64">
        <v>38</v>
      </c>
      <c r="J639" s="64" t="s">
        <v>88</v>
      </c>
      <c r="K639" s="64" t="s">
        <v>555</v>
      </c>
      <c r="L639" s="75"/>
    </row>
    <row r="640" spans="1:12" s="72" customFormat="1" x14ac:dyDescent="0.2">
      <c r="A640" s="73"/>
      <c r="B640" s="63" t="s">
        <v>844</v>
      </c>
      <c r="C640" s="64" t="s">
        <v>297</v>
      </c>
      <c r="D640" s="66" t="s">
        <v>328</v>
      </c>
      <c r="E640" s="65" t="s">
        <v>845</v>
      </c>
      <c r="F640" s="65" t="s">
        <v>846</v>
      </c>
      <c r="G640" s="65" t="s">
        <v>1702</v>
      </c>
      <c r="H640" s="64">
        <v>2.8000000000000001E-2</v>
      </c>
      <c r="I640" s="64">
        <v>35</v>
      </c>
      <c r="J640" s="64" t="s">
        <v>88</v>
      </c>
      <c r="K640" s="64" t="s">
        <v>847</v>
      </c>
      <c r="L640" s="75"/>
    </row>
    <row r="641" spans="1:12" s="72" customFormat="1" x14ac:dyDescent="0.2">
      <c r="A641" s="73"/>
      <c r="B641" s="63" t="s">
        <v>848</v>
      </c>
      <c r="C641" s="64" t="s">
        <v>297</v>
      </c>
      <c r="D641" s="66" t="s">
        <v>328</v>
      </c>
      <c r="E641" s="65" t="s">
        <v>849</v>
      </c>
      <c r="F641" s="65" t="s">
        <v>850</v>
      </c>
      <c r="G641" s="65" t="s">
        <v>851</v>
      </c>
      <c r="H641" s="64">
        <v>3.2000000000000001E-2</v>
      </c>
      <c r="I641" s="64">
        <v>35</v>
      </c>
      <c r="J641" s="64" t="s">
        <v>88</v>
      </c>
      <c r="K641" s="64" t="s">
        <v>852</v>
      </c>
      <c r="L641" s="75"/>
    </row>
    <row r="642" spans="1:12" s="72" customFormat="1" x14ac:dyDescent="0.2">
      <c r="A642" s="73"/>
      <c r="B642" s="63" t="s">
        <v>859</v>
      </c>
      <c r="C642" s="64" t="s">
        <v>297</v>
      </c>
      <c r="D642" s="66" t="s">
        <v>328</v>
      </c>
      <c r="E642" s="65" t="s">
        <v>858</v>
      </c>
      <c r="F642" s="65" t="s">
        <v>860</v>
      </c>
      <c r="G642" s="65" t="s">
        <v>861</v>
      </c>
      <c r="H642" s="74">
        <v>2.9000000000000001E-2</v>
      </c>
      <c r="I642" s="74">
        <v>35</v>
      </c>
      <c r="J642" s="74" t="s">
        <v>88</v>
      </c>
      <c r="K642" s="64" t="s">
        <v>862</v>
      </c>
      <c r="L642" s="75"/>
    </row>
    <row r="643" spans="1:12" s="72" customFormat="1" x14ac:dyDescent="0.2">
      <c r="A643" s="73"/>
      <c r="B643" s="63" t="s">
        <v>913</v>
      </c>
      <c r="C643" s="64" t="s">
        <v>297</v>
      </c>
      <c r="D643" s="66" t="s">
        <v>328</v>
      </c>
      <c r="E643" s="65" t="s">
        <v>880</v>
      </c>
      <c r="F643" s="65" t="s">
        <v>914</v>
      </c>
      <c r="G643" s="65" t="s">
        <v>915</v>
      </c>
      <c r="H643" s="74">
        <v>2.9000000000000001E-2</v>
      </c>
      <c r="I643" s="74">
        <v>35</v>
      </c>
      <c r="J643" s="74" t="s">
        <v>88</v>
      </c>
      <c r="K643" s="64" t="s">
        <v>916</v>
      </c>
      <c r="L643" s="75"/>
    </row>
    <row r="644" spans="1:12" s="72" customFormat="1" x14ac:dyDescent="0.2">
      <c r="A644" s="73"/>
      <c r="B644" s="63" t="s">
        <v>917</v>
      </c>
      <c r="C644" s="64" t="s">
        <v>297</v>
      </c>
      <c r="D644" s="66" t="s">
        <v>328</v>
      </c>
      <c r="E644" s="65" t="s">
        <v>918</v>
      </c>
      <c r="F644" s="65" t="s">
        <v>919</v>
      </c>
      <c r="G644" s="65" t="s">
        <v>1708</v>
      </c>
      <c r="H644" s="74">
        <v>2.5999999999999999E-2</v>
      </c>
      <c r="I644" s="74">
        <v>35</v>
      </c>
      <c r="J644" s="74" t="s">
        <v>88</v>
      </c>
      <c r="K644" s="64" t="s">
        <v>1279</v>
      </c>
      <c r="L644" s="75"/>
    </row>
    <row r="645" spans="1:12" s="72" customFormat="1" x14ac:dyDescent="0.2">
      <c r="A645" s="73"/>
      <c r="B645" s="63" t="s">
        <v>925</v>
      </c>
      <c r="C645" s="64" t="s">
        <v>297</v>
      </c>
      <c r="D645" s="66" t="s">
        <v>328</v>
      </c>
      <c r="E645" s="65" t="s">
        <v>892</v>
      </c>
      <c r="F645" s="65" t="s">
        <v>926</v>
      </c>
      <c r="G645" s="65" t="s">
        <v>927</v>
      </c>
      <c r="H645" s="74">
        <v>2.7E-2</v>
      </c>
      <c r="I645" s="74">
        <v>45</v>
      </c>
      <c r="J645" s="74" t="s">
        <v>88</v>
      </c>
      <c r="K645" s="64" t="s">
        <v>928</v>
      </c>
      <c r="L645" s="75"/>
    </row>
    <row r="646" spans="1:12" s="72" customFormat="1" x14ac:dyDescent="0.2">
      <c r="A646" s="73"/>
      <c r="B646" s="63" t="s">
        <v>977</v>
      </c>
      <c r="C646" s="64" t="s">
        <v>297</v>
      </c>
      <c r="D646" s="66" t="s">
        <v>328</v>
      </c>
      <c r="E646" s="65" t="s">
        <v>978</v>
      </c>
      <c r="F646" s="65" t="s">
        <v>979</v>
      </c>
      <c r="G646" s="65" t="s">
        <v>980</v>
      </c>
      <c r="H646" s="74">
        <v>2.9000000000000001E-2</v>
      </c>
      <c r="I646" s="74">
        <v>35</v>
      </c>
      <c r="J646" s="74" t="s">
        <v>88</v>
      </c>
      <c r="K646" s="64" t="s">
        <v>981</v>
      </c>
      <c r="L646" s="75"/>
    </row>
    <row r="647" spans="1:12" s="72" customFormat="1" x14ac:dyDescent="0.2">
      <c r="A647" s="73"/>
      <c r="B647" s="63" t="s">
        <v>982</v>
      </c>
      <c r="C647" s="64" t="s">
        <v>297</v>
      </c>
      <c r="D647" s="66" t="s">
        <v>328</v>
      </c>
      <c r="E647" s="65" t="s">
        <v>965</v>
      </c>
      <c r="F647" s="65" t="s">
        <v>983</v>
      </c>
      <c r="G647" s="65" t="s">
        <v>2082</v>
      </c>
      <c r="H647" s="74">
        <v>2.8000000000000001E-2</v>
      </c>
      <c r="I647" s="74">
        <v>42</v>
      </c>
      <c r="J647" s="74" t="s">
        <v>88</v>
      </c>
      <c r="K647" s="64" t="s">
        <v>984</v>
      </c>
      <c r="L647" s="75"/>
    </row>
    <row r="648" spans="1:12" s="72" customFormat="1" x14ac:dyDescent="0.2">
      <c r="A648" s="73"/>
      <c r="B648" s="63" t="s">
        <v>1024</v>
      </c>
      <c r="C648" s="64" t="s">
        <v>297</v>
      </c>
      <c r="D648" s="66" t="s">
        <v>328</v>
      </c>
      <c r="E648" s="65" t="s">
        <v>1020</v>
      </c>
      <c r="F648" s="65" t="s">
        <v>1698</v>
      </c>
      <c r="G648" s="65" t="s">
        <v>1699</v>
      </c>
      <c r="H648" s="74">
        <v>2.3E-2</v>
      </c>
      <c r="I648" s="74">
        <v>35</v>
      </c>
      <c r="J648" s="74" t="s">
        <v>88</v>
      </c>
      <c r="K648" s="64" t="s">
        <v>1026</v>
      </c>
      <c r="L648" s="75"/>
    </row>
    <row r="649" spans="1:12" s="72" customFormat="1" x14ac:dyDescent="0.2">
      <c r="A649" s="73"/>
      <c r="B649" s="63" t="s">
        <v>1364</v>
      </c>
      <c r="C649" s="64" t="s">
        <v>297</v>
      </c>
      <c r="D649" s="66" t="s">
        <v>328</v>
      </c>
      <c r="E649" s="65" t="s">
        <v>1365</v>
      </c>
      <c r="F649" s="65" t="s">
        <v>1366</v>
      </c>
      <c r="G649" s="65" t="s">
        <v>1692</v>
      </c>
      <c r="H649" s="74">
        <v>2.8000000000000001E-2</v>
      </c>
      <c r="I649" s="74">
        <v>40</v>
      </c>
      <c r="J649" s="74" t="s">
        <v>88</v>
      </c>
      <c r="K649" s="64" t="s">
        <v>1367</v>
      </c>
      <c r="L649" s="75"/>
    </row>
    <row r="650" spans="1:12" s="72" customFormat="1" x14ac:dyDescent="0.2">
      <c r="A650" s="73"/>
      <c r="B650" s="63" t="s">
        <v>1368</v>
      </c>
      <c r="C650" s="64" t="s">
        <v>297</v>
      </c>
      <c r="D650" s="66" t="s">
        <v>328</v>
      </c>
      <c r="E650" s="65" t="s">
        <v>1369</v>
      </c>
      <c r="F650" s="65" t="s">
        <v>1370</v>
      </c>
      <c r="G650" s="65" t="s">
        <v>1025</v>
      </c>
      <c r="H650" s="74">
        <v>2.5999999999999999E-2</v>
      </c>
      <c r="I650" s="74">
        <v>32</v>
      </c>
      <c r="J650" s="74" t="s">
        <v>88</v>
      </c>
      <c r="K650" s="64" t="s">
        <v>1371</v>
      </c>
      <c r="L650" s="75"/>
    </row>
    <row r="651" spans="1:12" s="72" customFormat="1" x14ac:dyDescent="0.2">
      <c r="A651" s="73"/>
      <c r="B651" s="63" t="s">
        <v>1372</v>
      </c>
      <c r="C651" s="64" t="s">
        <v>297</v>
      </c>
      <c r="D651" s="66" t="s">
        <v>328</v>
      </c>
      <c r="E651" s="65" t="s">
        <v>1373</v>
      </c>
      <c r="F651" s="65" t="s">
        <v>1374</v>
      </c>
      <c r="G651" s="65" t="s">
        <v>1025</v>
      </c>
      <c r="H651" s="74">
        <v>0.03</v>
      </c>
      <c r="I651" s="74">
        <v>40</v>
      </c>
      <c r="J651" s="74" t="s">
        <v>88</v>
      </c>
      <c r="K651" s="64" t="s">
        <v>1375</v>
      </c>
      <c r="L651" s="75"/>
    </row>
    <row r="652" spans="1:12" s="72" customFormat="1" x14ac:dyDescent="0.2">
      <c r="A652" s="73"/>
      <c r="B652" s="63" t="s">
        <v>1376</v>
      </c>
      <c r="C652" s="64" t="s">
        <v>297</v>
      </c>
      <c r="D652" s="66" t="s">
        <v>328</v>
      </c>
      <c r="E652" s="65" t="s">
        <v>1377</v>
      </c>
      <c r="F652" s="65" t="s">
        <v>1378</v>
      </c>
      <c r="G652" s="65" t="s">
        <v>1379</v>
      </c>
      <c r="H652" s="74">
        <v>2.5999999999999999E-2</v>
      </c>
      <c r="I652" s="74">
        <v>40</v>
      </c>
      <c r="J652" s="74" t="s">
        <v>88</v>
      </c>
      <c r="K652" s="64" t="s">
        <v>1380</v>
      </c>
      <c r="L652" s="75"/>
    </row>
    <row r="653" spans="1:12" x14ac:dyDescent="0.2">
      <c r="A653" s="99"/>
      <c r="B653" s="99" t="s">
        <v>1579</v>
      </c>
      <c r="C653" s="64" t="s">
        <v>297</v>
      </c>
      <c r="D653" s="66" t="s">
        <v>328</v>
      </c>
      <c r="E653" s="102" t="s">
        <v>1576</v>
      </c>
      <c r="F653" s="102" t="s">
        <v>1577</v>
      </c>
      <c r="G653" s="65" t="s">
        <v>1580</v>
      </c>
      <c r="H653" s="99">
        <v>2.5000000000000001E-2</v>
      </c>
      <c r="I653" s="74">
        <v>35</v>
      </c>
      <c r="J653" s="74" t="s">
        <v>88</v>
      </c>
      <c r="K653" s="124" t="s">
        <v>1578</v>
      </c>
      <c r="L653" s="99"/>
    </row>
    <row r="654" spans="1:12" x14ac:dyDescent="0.2">
      <c r="A654" s="99"/>
      <c r="B654" s="63" t="s">
        <v>2081</v>
      </c>
      <c r="C654" s="64" t="s">
        <v>297</v>
      </c>
      <c r="D654" s="66" t="s">
        <v>328</v>
      </c>
      <c r="E654" s="65" t="s">
        <v>2080</v>
      </c>
      <c r="F654" s="65" t="s">
        <v>2077</v>
      </c>
      <c r="G654" s="65" t="s">
        <v>2083</v>
      </c>
      <c r="H654" s="74">
        <v>2.7E-2</v>
      </c>
      <c r="I654" s="74">
        <v>35</v>
      </c>
      <c r="J654" s="74" t="s">
        <v>88</v>
      </c>
      <c r="K654" s="64" t="s">
        <v>2079</v>
      </c>
      <c r="L654" s="75"/>
    </row>
    <row r="655" spans="1:12" s="72" customFormat="1" x14ac:dyDescent="0.2">
      <c r="A655" s="73"/>
      <c r="B655" s="63" t="s">
        <v>327</v>
      </c>
      <c r="C655" s="64" t="s">
        <v>298</v>
      </c>
      <c r="D655" s="66" t="s">
        <v>1044</v>
      </c>
      <c r="E655" s="66" t="s">
        <v>1741</v>
      </c>
      <c r="F655" s="65" t="s">
        <v>80</v>
      </c>
      <c r="G655" s="65" t="s">
        <v>2426</v>
      </c>
      <c r="H655" s="64">
        <v>2.3E-2</v>
      </c>
      <c r="I655" s="64">
        <v>35</v>
      </c>
      <c r="J655" s="64" t="s">
        <v>91</v>
      </c>
      <c r="K655" s="64" t="s">
        <v>92</v>
      </c>
      <c r="L655" s="75"/>
    </row>
    <row r="656" spans="1:12" s="72" customFormat="1" x14ac:dyDescent="0.2">
      <c r="A656" s="73"/>
      <c r="B656" s="63" t="s">
        <v>634</v>
      </c>
      <c r="C656" s="64" t="s">
        <v>298</v>
      </c>
      <c r="D656" s="65" t="s">
        <v>1044</v>
      </c>
      <c r="E656" s="65" t="s">
        <v>447</v>
      </c>
      <c r="F656" s="65" t="s">
        <v>447</v>
      </c>
      <c r="G656" s="65" t="s">
        <v>635</v>
      </c>
      <c r="H656" s="64">
        <v>2.4199999999999999E-2</v>
      </c>
      <c r="I656" s="64">
        <v>40</v>
      </c>
      <c r="J656" s="64" t="s">
        <v>468</v>
      </c>
      <c r="K656" s="64" t="s">
        <v>636</v>
      </c>
      <c r="L656" s="75"/>
    </row>
    <row r="657" spans="1:12" s="72" customFormat="1" x14ac:dyDescent="0.2">
      <c r="A657" s="73"/>
      <c r="B657" s="63" t="s">
        <v>1047</v>
      </c>
      <c r="C657" s="64" t="s">
        <v>298</v>
      </c>
      <c r="D657" s="65" t="s">
        <v>1044</v>
      </c>
      <c r="E657" s="65" t="s">
        <v>447</v>
      </c>
      <c r="F657" s="65" t="s">
        <v>1048</v>
      </c>
      <c r="G657" s="65" t="s">
        <v>1049</v>
      </c>
      <c r="H657" s="74">
        <v>2.7E-2</v>
      </c>
      <c r="I657" s="74">
        <v>38</v>
      </c>
      <c r="J657" s="74" t="s">
        <v>904</v>
      </c>
      <c r="K657" s="64" t="s">
        <v>1050</v>
      </c>
      <c r="L657" s="75"/>
    </row>
    <row r="658" spans="1:12" s="72" customFormat="1" x14ac:dyDescent="0.2">
      <c r="A658" s="73"/>
      <c r="B658" s="63" t="s">
        <v>637</v>
      </c>
      <c r="C658" s="64" t="s">
        <v>298</v>
      </c>
      <c r="D658" s="65" t="s">
        <v>1044</v>
      </c>
      <c r="E658" s="65" t="s">
        <v>638</v>
      </c>
      <c r="F658" s="65" t="s">
        <v>639</v>
      </c>
      <c r="G658" s="65" t="s">
        <v>1757</v>
      </c>
      <c r="H658" s="74">
        <v>2.4E-2</v>
      </c>
      <c r="I658" s="74">
        <v>40</v>
      </c>
      <c r="J658" s="74" t="s">
        <v>904</v>
      </c>
      <c r="K658" s="64" t="s">
        <v>1381</v>
      </c>
      <c r="L658" s="75"/>
    </row>
    <row r="659" spans="1:12" s="72" customFormat="1" x14ac:dyDescent="0.2">
      <c r="A659" s="73"/>
      <c r="B659" s="63" t="s">
        <v>469</v>
      </c>
      <c r="C659" s="64" t="s">
        <v>298</v>
      </c>
      <c r="D659" s="65" t="s">
        <v>1044</v>
      </c>
      <c r="E659" s="65" t="s">
        <v>470</v>
      </c>
      <c r="F659" s="65" t="s">
        <v>471</v>
      </c>
      <c r="G659" s="65" t="s">
        <v>1718</v>
      </c>
      <c r="H659" s="64">
        <v>2.4199999999999999E-2</v>
      </c>
      <c r="I659" s="64">
        <v>35</v>
      </c>
      <c r="J659" s="64" t="s">
        <v>468</v>
      </c>
      <c r="K659" s="64" t="s">
        <v>472</v>
      </c>
      <c r="L659" s="75"/>
    </row>
    <row r="660" spans="1:12" s="72" customFormat="1" x14ac:dyDescent="0.2">
      <c r="A660" s="73"/>
      <c r="B660" s="63" t="s">
        <v>1382</v>
      </c>
      <c r="C660" s="64" t="s">
        <v>298</v>
      </c>
      <c r="D660" s="65" t="s">
        <v>1044</v>
      </c>
      <c r="E660" s="65" t="s">
        <v>1383</v>
      </c>
      <c r="F660" s="65" t="s">
        <v>1384</v>
      </c>
      <c r="G660" s="65" t="s">
        <v>1734</v>
      </c>
      <c r="H660" s="74">
        <v>2.4199999999999999E-2</v>
      </c>
      <c r="I660" s="74">
        <v>40</v>
      </c>
      <c r="J660" s="74" t="s">
        <v>468</v>
      </c>
      <c r="K660" s="64" t="s">
        <v>1385</v>
      </c>
      <c r="L660" s="75"/>
    </row>
    <row r="661" spans="1:12" s="72" customFormat="1" x14ac:dyDescent="0.2">
      <c r="A661" s="73"/>
      <c r="B661" s="63" t="s">
        <v>466</v>
      </c>
      <c r="C661" s="64" t="s">
        <v>298</v>
      </c>
      <c r="D661" s="65" t="s">
        <v>1044</v>
      </c>
      <c r="E661" s="65" t="s">
        <v>467</v>
      </c>
      <c r="F661" s="65" t="s">
        <v>1709</v>
      </c>
      <c r="G661" s="65" t="s">
        <v>1710</v>
      </c>
      <c r="H661" s="64">
        <v>2.4E-2</v>
      </c>
      <c r="I661" s="64">
        <v>40</v>
      </c>
      <c r="J661" s="64" t="s">
        <v>904</v>
      </c>
      <c r="K661" s="64" t="s">
        <v>1387</v>
      </c>
      <c r="L661" s="75"/>
    </row>
    <row r="662" spans="1:12" s="72" customFormat="1" x14ac:dyDescent="0.2">
      <c r="A662" s="73"/>
      <c r="B662" s="63" t="s">
        <v>853</v>
      </c>
      <c r="C662" s="64" t="s">
        <v>298</v>
      </c>
      <c r="D662" s="65" t="s">
        <v>1044</v>
      </c>
      <c r="E662" s="141" t="s">
        <v>1743</v>
      </c>
      <c r="F662" s="65" t="s">
        <v>854</v>
      </c>
      <c r="G662" s="65" t="s">
        <v>1722</v>
      </c>
      <c r="H662" s="74">
        <v>2.8000000000000001E-2</v>
      </c>
      <c r="I662" s="74">
        <v>40</v>
      </c>
      <c r="J662" s="74" t="s">
        <v>904</v>
      </c>
      <c r="K662" s="64" t="s">
        <v>1058</v>
      </c>
      <c r="L662" s="75"/>
    </row>
    <row r="663" spans="1:12" s="72" customFormat="1" x14ac:dyDescent="0.2">
      <c r="A663" s="73"/>
      <c r="B663" s="63" t="s">
        <v>898</v>
      </c>
      <c r="C663" s="64" t="s">
        <v>298</v>
      </c>
      <c r="D663" s="66" t="s">
        <v>1044</v>
      </c>
      <c r="E663" s="65" t="s">
        <v>1725</v>
      </c>
      <c r="F663" s="65" t="s">
        <v>899</v>
      </c>
      <c r="G663" s="65" t="s">
        <v>1726</v>
      </c>
      <c r="H663" s="64">
        <v>2.4199999999999999E-2</v>
      </c>
      <c r="I663" s="64">
        <v>40</v>
      </c>
      <c r="J663" s="64" t="s">
        <v>91</v>
      </c>
      <c r="K663" s="64" t="s">
        <v>900</v>
      </c>
      <c r="L663" s="75"/>
    </row>
    <row r="664" spans="1:12" s="72" customFormat="1" x14ac:dyDescent="0.2">
      <c r="A664" s="73"/>
      <c r="B664" s="63" t="s">
        <v>901</v>
      </c>
      <c r="C664" s="64" t="s">
        <v>298</v>
      </c>
      <c r="D664" s="66" t="s">
        <v>1044</v>
      </c>
      <c r="E664" s="66" t="s">
        <v>881</v>
      </c>
      <c r="F664" s="65" t="s">
        <v>902</v>
      </c>
      <c r="G664" s="65" t="s">
        <v>903</v>
      </c>
      <c r="H664" s="64">
        <v>2.4500000000000001E-2</v>
      </c>
      <c r="I664" s="64">
        <v>40</v>
      </c>
      <c r="J664" s="64" t="s">
        <v>904</v>
      </c>
      <c r="K664" s="64" t="s">
        <v>905</v>
      </c>
      <c r="L664" s="75"/>
    </row>
    <row r="665" spans="1:12" s="72" customFormat="1" x14ac:dyDescent="0.2">
      <c r="A665" s="73"/>
      <c r="B665" s="63" t="s">
        <v>906</v>
      </c>
      <c r="C665" s="64" t="s">
        <v>298</v>
      </c>
      <c r="D665" s="66" t="s">
        <v>1044</v>
      </c>
      <c r="E665" s="140" t="s">
        <v>1719</v>
      </c>
      <c r="F665" s="65" t="s">
        <v>907</v>
      </c>
      <c r="G665" s="65" t="s">
        <v>1720</v>
      </c>
      <c r="H665" s="64">
        <v>2.7E-2</v>
      </c>
      <c r="I665" s="64">
        <v>40</v>
      </c>
      <c r="J665" s="64" t="s">
        <v>904</v>
      </c>
      <c r="K665" s="64" t="s">
        <v>908</v>
      </c>
      <c r="L665" s="75"/>
    </row>
    <row r="666" spans="1:12" s="72" customFormat="1" x14ac:dyDescent="0.2">
      <c r="A666" s="73"/>
      <c r="B666" s="63" t="s">
        <v>909</v>
      </c>
      <c r="C666" s="64" t="s">
        <v>298</v>
      </c>
      <c r="D666" s="66" t="s">
        <v>1044</v>
      </c>
      <c r="E666" s="66" t="s">
        <v>893</v>
      </c>
      <c r="F666" s="65" t="s">
        <v>910</v>
      </c>
      <c r="G666" s="65" t="s">
        <v>911</v>
      </c>
      <c r="H666" s="64">
        <v>2.7E-2</v>
      </c>
      <c r="I666" s="64">
        <v>35</v>
      </c>
      <c r="J666" s="64" t="s">
        <v>904</v>
      </c>
      <c r="K666" s="64" t="s">
        <v>912</v>
      </c>
      <c r="L666" s="75"/>
    </row>
    <row r="667" spans="1:12" x14ac:dyDescent="0.2">
      <c r="A667" s="73"/>
      <c r="B667" s="63" t="s">
        <v>998</v>
      </c>
      <c r="C667" s="64" t="s">
        <v>298</v>
      </c>
      <c r="D667" s="66" t="s">
        <v>1044</v>
      </c>
      <c r="E667" s="66" t="s">
        <v>991</v>
      </c>
      <c r="F667" s="65" t="s">
        <v>999</v>
      </c>
      <c r="G667" s="65" t="s">
        <v>1000</v>
      </c>
      <c r="H667" s="64">
        <v>2.8000000000000001E-2</v>
      </c>
      <c r="I667" s="64">
        <v>40</v>
      </c>
      <c r="J667" s="64" t="s">
        <v>904</v>
      </c>
      <c r="K667" s="64" t="s">
        <v>1001</v>
      </c>
      <c r="L667" s="75"/>
    </row>
    <row r="668" spans="1:12" s="72" customFormat="1" x14ac:dyDescent="0.2">
      <c r="A668" s="73"/>
      <c r="B668" s="63" t="s">
        <v>1002</v>
      </c>
      <c r="C668" s="64" t="s">
        <v>298</v>
      </c>
      <c r="D668" s="66" t="s">
        <v>1044</v>
      </c>
      <c r="E668" s="140" t="s">
        <v>1735</v>
      </c>
      <c r="F668" s="65" t="s">
        <v>1003</v>
      </c>
      <c r="G668" s="65" t="s">
        <v>1736</v>
      </c>
      <c r="H668" s="64">
        <v>2.4E-2</v>
      </c>
      <c r="I668" s="64">
        <v>40</v>
      </c>
      <c r="J668" s="64" t="s">
        <v>904</v>
      </c>
      <c r="K668" s="64" t="s">
        <v>1005</v>
      </c>
      <c r="L668" s="75"/>
    </row>
    <row r="669" spans="1:12" x14ac:dyDescent="0.2">
      <c r="A669" s="73"/>
      <c r="B669" s="63" t="s">
        <v>1006</v>
      </c>
      <c r="C669" s="64" t="s">
        <v>298</v>
      </c>
      <c r="D669" s="66" t="s">
        <v>1044</v>
      </c>
      <c r="E669" s="66" t="s">
        <v>1007</v>
      </c>
      <c r="F669" s="65" t="s">
        <v>1008</v>
      </c>
      <c r="G669" s="65" t="s">
        <v>1009</v>
      </c>
      <c r="H669" s="64">
        <v>2.4E-2</v>
      </c>
      <c r="I669" s="64">
        <v>35</v>
      </c>
      <c r="J669" s="64" t="s">
        <v>904</v>
      </c>
      <c r="K669" s="64" t="s">
        <v>1010</v>
      </c>
      <c r="L669" s="75"/>
    </row>
    <row r="670" spans="1:12" x14ac:dyDescent="0.2">
      <c r="A670" s="73"/>
      <c r="B670" s="63" t="s">
        <v>1011</v>
      </c>
      <c r="C670" s="64" t="s">
        <v>298</v>
      </c>
      <c r="D670" s="66" t="s">
        <v>1044</v>
      </c>
      <c r="E670" s="140" t="s">
        <v>1746</v>
      </c>
      <c r="F670" s="65" t="s">
        <v>1012</v>
      </c>
      <c r="G670" s="65" t="s">
        <v>1747</v>
      </c>
      <c r="H670" s="64">
        <v>2.5999999999999999E-2</v>
      </c>
      <c r="I670" s="64">
        <v>40</v>
      </c>
      <c r="J670" s="64" t="s">
        <v>904</v>
      </c>
      <c r="K670" s="64" t="s">
        <v>1013</v>
      </c>
      <c r="L670" s="75"/>
    </row>
    <row r="671" spans="1:12" x14ac:dyDescent="0.2">
      <c r="A671" s="73"/>
      <c r="B671" s="63" t="s">
        <v>1014</v>
      </c>
      <c r="C671" s="64" t="s">
        <v>298</v>
      </c>
      <c r="D671" s="66" t="s">
        <v>1044</v>
      </c>
      <c r="E671" s="66" t="s">
        <v>1015</v>
      </c>
      <c r="F671" s="65" t="s">
        <v>1016</v>
      </c>
      <c r="G671" s="65" t="s">
        <v>1004</v>
      </c>
      <c r="H671" s="64">
        <v>0.02</v>
      </c>
      <c r="I671" s="64">
        <v>50</v>
      </c>
      <c r="J671" s="64" t="s">
        <v>904</v>
      </c>
      <c r="K671" s="64" t="s">
        <v>1017</v>
      </c>
      <c r="L671" s="75"/>
    </row>
    <row r="672" spans="1:12" x14ac:dyDescent="0.2">
      <c r="A672" s="73"/>
      <c r="B672" s="63" t="s">
        <v>1043</v>
      </c>
      <c r="C672" s="64" t="s">
        <v>298</v>
      </c>
      <c r="D672" s="65" t="s">
        <v>1044</v>
      </c>
      <c r="E672" s="65" t="s">
        <v>1038</v>
      </c>
      <c r="F672" s="65" t="s">
        <v>1045</v>
      </c>
      <c r="G672" s="65" t="s">
        <v>1748</v>
      </c>
      <c r="H672" s="74">
        <v>2.5999999999999999E-2</v>
      </c>
      <c r="I672" s="74">
        <v>40</v>
      </c>
      <c r="J672" s="74" t="s">
        <v>904</v>
      </c>
      <c r="K672" s="64" t="s">
        <v>1046</v>
      </c>
      <c r="L672" s="75"/>
    </row>
    <row r="673" spans="1:12" x14ac:dyDescent="0.2">
      <c r="A673" s="73"/>
      <c r="B673" s="63" t="s">
        <v>1051</v>
      </c>
      <c r="C673" s="64" t="s">
        <v>298</v>
      </c>
      <c r="D673" s="65" t="s">
        <v>1044</v>
      </c>
      <c r="E673" s="65" t="s">
        <v>1039</v>
      </c>
      <c r="F673" s="65" t="s">
        <v>1052</v>
      </c>
      <c r="G673" s="65" t="s">
        <v>1004</v>
      </c>
      <c r="H673" s="74">
        <v>2.5000000000000001E-2</v>
      </c>
      <c r="I673" s="74">
        <v>35</v>
      </c>
      <c r="J673" s="74" t="s">
        <v>904</v>
      </c>
      <c r="K673" s="64" t="s">
        <v>1053</v>
      </c>
      <c r="L673" s="75"/>
    </row>
    <row r="674" spans="1:12" x14ac:dyDescent="0.2">
      <c r="A674" s="73"/>
      <c r="B674" s="63" t="s">
        <v>1054</v>
      </c>
      <c r="C674" s="64" t="s">
        <v>298</v>
      </c>
      <c r="D674" s="65" t="s">
        <v>1044</v>
      </c>
      <c r="E674" s="65" t="s">
        <v>1040</v>
      </c>
      <c r="F674" s="65" t="s">
        <v>1055</v>
      </c>
      <c r="G674" s="65" t="s">
        <v>1056</v>
      </c>
      <c r="H674" s="74">
        <v>2.5000000000000001E-2</v>
      </c>
      <c r="I674" s="74">
        <v>40</v>
      </c>
      <c r="J674" s="74" t="s">
        <v>904</v>
      </c>
      <c r="K674" s="64" t="s">
        <v>1057</v>
      </c>
      <c r="L674" s="75"/>
    </row>
    <row r="675" spans="1:12" x14ac:dyDescent="0.2">
      <c r="A675" s="73"/>
      <c r="B675" s="63" t="s">
        <v>1711</v>
      </c>
      <c r="C675" s="64" t="s">
        <v>298</v>
      </c>
      <c r="D675" s="65" t="s">
        <v>1044</v>
      </c>
      <c r="E675" s="140" t="s">
        <v>1041</v>
      </c>
      <c r="F675" s="65" t="s">
        <v>1712</v>
      </c>
      <c r="G675" s="65" t="s">
        <v>1713</v>
      </c>
      <c r="H675" s="74">
        <v>2.5999999999999999E-2</v>
      </c>
      <c r="I675" s="74">
        <v>40</v>
      </c>
      <c r="J675" s="74" t="s">
        <v>904</v>
      </c>
      <c r="K675" s="64" t="s">
        <v>1714</v>
      </c>
      <c r="L675" s="75"/>
    </row>
    <row r="676" spans="1:12" x14ac:dyDescent="0.2">
      <c r="A676" s="73"/>
      <c r="B676" s="63" t="s">
        <v>1593</v>
      </c>
      <c r="C676" s="64" t="s">
        <v>298</v>
      </c>
      <c r="D676" s="65" t="s">
        <v>1044</v>
      </c>
      <c r="E676" s="140" t="s">
        <v>1042</v>
      </c>
      <c r="F676" s="65" t="s">
        <v>1594</v>
      </c>
      <c r="G676" s="65" t="s">
        <v>1740</v>
      </c>
      <c r="H676" s="74">
        <v>2.5000000000000001E-2</v>
      </c>
      <c r="I676" s="74">
        <v>35</v>
      </c>
      <c r="J676" s="74" t="s">
        <v>904</v>
      </c>
      <c r="K676" s="64" t="s">
        <v>1595</v>
      </c>
      <c r="L676" s="75"/>
    </row>
    <row r="677" spans="1:12" x14ac:dyDescent="0.2">
      <c r="A677" s="73"/>
      <c r="B677" s="63" t="s">
        <v>1108</v>
      </c>
      <c r="C677" s="64" t="s">
        <v>298</v>
      </c>
      <c r="D677" s="65" t="s">
        <v>1044</v>
      </c>
      <c r="E677" s="65" t="s">
        <v>1105</v>
      </c>
      <c r="F677" s="65" t="s">
        <v>1109</v>
      </c>
      <c r="G677" s="65" t="s">
        <v>1110</v>
      </c>
      <c r="H677" s="74">
        <v>2.5999999999999999E-2</v>
      </c>
      <c r="I677" s="74">
        <v>38</v>
      </c>
      <c r="J677" s="74" t="s">
        <v>904</v>
      </c>
      <c r="K677" s="64" t="s">
        <v>1111</v>
      </c>
      <c r="L677" s="75"/>
    </row>
    <row r="678" spans="1:12" x14ac:dyDescent="0.2">
      <c r="A678" s="73"/>
      <c r="B678" s="63" t="s">
        <v>1112</v>
      </c>
      <c r="C678" s="64" t="s">
        <v>298</v>
      </c>
      <c r="D678" s="65" t="s">
        <v>1044</v>
      </c>
      <c r="E678" s="65" t="s">
        <v>1107</v>
      </c>
      <c r="F678" s="65" t="s">
        <v>1113</v>
      </c>
      <c r="G678" s="65" t="s">
        <v>1056</v>
      </c>
      <c r="H678" s="74">
        <v>2.5000000000000001E-2</v>
      </c>
      <c r="I678" s="74">
        <v>35</v>
      </c>
      <c r="J678" s="74" t="s">
        <v>904</v>
      </c>
      <c r="K678" s="64" t="s">
        <v>1114</v>
      </c>
      <c r="L678" s="75"/>
    </row>
    <row r="679" spans="1:12" x14ac:dyDescent="0.2">
      <c r="A679" s="73"/>
      <c r="B679" s="63" t="s">
        <v>1126</v>
      </c>
      <c r="C679" s="64" t="s">
        <v>298</v>
      </c>
      <c r="D679" s="65" t="s">
        <v>1044</v>
      </c>
      <c r="E679" s="65" t="s">
        <v>1125</v>
      </c>
      <c r="F679" s="65" t="s">
        <v>1127</v>
      </c>
      <c r="G679" s="65" t="s">
        <v>1742</v>
      </c>
      <c r="H679" s="74">
        <v>2.5999999999999999E-2</v>
      </c>
      <c r="I679" s="74">
        <v>40</v>
      </c>
      <c r="J679" s="74" t="s">
        <v>904</v>
      </c>
      <c r="K679" s="64" t="s">
        <v>1128</v>
      </c>
      <c r="L679" s="75"/>
    </row>
    <row r="680" spans="1:12" x14ac:dyDescent="0.2">
      <c r="A680" s="73"/>
      <c r="B680" s="63" t="s">
        <v>1388</v>
      </c>
      <c r="C680" s="64" t="s">
        <v>298</v>
      </c>
      <c r="D680" s="65" t="s">
        <v>1044</v>
      </c>
      <c r="E680" s="140" t="s">
        <v>1737</v>
      </c>
      <c r="F680" s="65" t="s">
        <v>1389</v>
      </c>
      <c r="G680" s="65" t="s">
        <v>1738</v>
      </c>
      <c r="H680" s="74">
        <v>2.5000000000000001E-2</v>
      </c>
      <c r="I680" s="74">
        <v>40</v>
      </c>
      <c r="J680" s="74" t="s">
        <v>904</v>
      </c>
      <c r="K680" s="64" t="s">
        <v>1390</v>
      </c>
      <c r="L680" s="75"/>
    </row>
    <row r="681" spans="1:12" x14ac:dyDescent="0.2">
      <c r="A681" s="73"/>
      <c r="B681" s="63" t="s">
        <v>1391</v>
      </c>
      <c r="C681" s="64" t="s">
        <v>298</v>
      </c>
      <c r="D681" s="65" t="s">
        <v>1044</v>
      </c>
      <c r="E681" s="65" t="s">
        <v>1392</v>
      </c>
      <c r="F681" s="65" t="s">
        <v>1393</v>
      </c>
      <c r="G681" s="65" t="s">
        <v>1056</v>
      </c>
      <c r="H681" s="74">
        <v>2.9000000000000001E-2</v>
      </c>
      <c r="I681" s="74">
        <v>40</v>
      </c>
      <c r="J681" s="74" t="s">
        <v>904</v>
      </c>
      <c r="K681" s="64" t="s">
        <v>1394</v>
      </c>
      <c r="L681" s="75"/>
    </row>
    <row r="682" spans="1:12" x14ac:dyDescent="0.2">
      <c r="A682" s="73"/>
      <c r="B682" s="63" t="s">
        <v>1395</v>
      </c>
      <c r="C682" s="64" t="s">
        <v>298</v>
      </c>
      <c r="D682" s="65" t="s">
        <v>1044</v>
      </c>
      <c r="E682" s="140" t="s">
        <v>1715</v>
      </c>
      <c r="F682" s="65" t="s">
        <v>1716</v>
      </c>
      <c r="G682" s="65" t="s">
        <v>1717</v>
      </c>
      <c r="H682" s="74">
        <v>2.9000000000000001E-2</v>
      </c>
      <c r="I682" s="74">
        <v>40</v>
      </c>
      <c r="J682" s="74" t="s">
        <v>904</v>
      </c>
      <c r="K682" s="64" t="s">
        <v>1396</v>
      </c>
      <c r="L682" s="75"/>
    </row>
    <row r="683" spans="1:12" x14ac:dyDescent="0.2">
      <c r="A683" s="73"/>
      <c r="B683" s="63" t="s">
        <v>1397</v>
      </c>
      <c r="C683" s="64" t="s">
        <v>298</v>
      </c>
      <c r="D683" s="65" t="s">
        <v>1044</v>
      </c>
      <c r="E683" s="65" t="s">
        <v>1398</v>
      </c>
      <c r="F683" s="65" t="s">
        <v>1399</v>
      </c>
      <c r="G683" s="65" t="s">
        <v>1056</v>
      </c>
      <c r="H683" s="74">
        <v>0.03</v>
      </c>
      <c r="I683" s="74">
        <v>40</v>
      </c>
      <c r="J683" s="74" t="s">
        <v>904</v>
      </c>
      <c r="K683" s="64" t="s">
        <v>1400</v>
      </c>
      <c r="L683" s="75"/>
    </row>
    <row r="684" spans="1:12" x14ac:dyDescent="0.2">
      <c r="A684" s="73"/>
      <c r="B684" s="63" t="s">
        <v>1401</v>
      </c>
      <c r="C684" s="64" t="s">
        <v>298</v>
      </c>
      <c r="D684" s="65" t="s">
        <v>1044</v>
      </c>
      <c r="E684" s="65" t="s">
        <v>1402</v>
      </c>
      <c r="F684" s="65" t="s">
        <v>1403</v>
      </c>
      <c r="G684" s="65" t="s">
        <v>1056</v>
      </c>
      <c r="H684" s="74">
        <v>0.03</v>
      </c>
      <c r="I684" s="74">
        <v>38</v>
      </c>
      <c r="J684" s="74" t="s">
        <v>904</v>
      </c>
      <c r="K684" s="64" t="s">
        <v>1404</v>
      </c>
      <c r="L684" s="75"/>
    </row>
    <row r="685" spans="1:12" x14ac:dyDescent="0.2">
      <c r="A685" s="73"/>
      <c r="B685" s="63" t="s">
        <v>1405</v>
      </c>
      <c r="C685" s="64" t="s">
        <v>298</v>
      </c>
      <c r="D685" s="65" t="s">
        <v>1044</v>
      </c>
      <c r="E685" s="65" t="s">
        <v>1406</v>
      </c>
      <c r="F685" s="65" t="s">
        <v>1407</v>
      </c>
      <c r="G685" s="65" t="s">
        <v>1056</v>
      </c>
      <c r="H685" s="74">
        <v>2.0799999999999999E-2</v>
      </c>
      <c r="I685" s="74">
        <v>40</v>
      </c>
      <c r="J685" s="74" t="s">
        <v>904</v>
      </c>
      <c r="K685" s="64" t="s">
        <v>1408</v>
      </c>
      <c r="L685" s="75"/>
    </row>
    <row r="686" spans="1:12" x14ac:dyDescent="0.2">
      <c r="A686" s="73"/>
      <c r="B686" s="63" t="s">
        <v>1409</v>
      </c>
      <c r="C686" s="64" t="s">
        <v>298</v>
      </c>
      <c r="D686" s="65" t="s">
        <v>1044</v>
      </c>
      <c r="E686" s="65" t="s">
        <v>1410</v>
      </c>
      <c r="F686" s="65" t="s">
        <v>1411</v>
      </c>
      <c r="G686" s="65" t="s">
        <v>1056</v>
      </c>
      <c r="H686" s="74">
        <v>2.5000000000000001E-2</v>
      </c>
      <c r="I686" s="74">
        <v>40</v>
      </c>
      <c r="J686" s="74" t="s">
        <v>904</v>
      </c>
      <c r="K686" s="64" t="s">
        <v>1412</v>
      </c>
      <c r="L686" s="75"/>
    </row>
    <row r="687" spans="1:12" x14ac:dyDescent="0.2">
      <c r="A687" s="73"/>
      <c r="B687" s="63" t="s">
        <v>1413</v>
      </c>
      <c r="C687" s="64" t="s">
        <v>298</v>
      </c>
      <c r="D687" s="65" t="s">
        <v>1044</v>
      </c>
      <c r="E687" s="65" t="s">
        <v>1751</v>
      </c>
      <c r="F687" s="65" t="s">
        <v>1752</v>
      </c>
      <c r="G687" s="65" t="s">
        <v>1753</v>
      </c>
      <c r="H687" s="74">
        <v>2.7E-2</v>
      </c>
      <c r="I687" s="74">
        <v>40</v>
      </c>
      <c r="J687" s="74" t="s">
        <v>904</v>
      </c>
      <c r="K687" s="64" t="s">
        <v>1414</v>
      </c>
      <c r="L687" s="75"/>
    </row>
    <row r="688" spans="1:12" x14ac:dyDescent="0.2">
      <c r="A688" s="73"/>
      <c r="B688" s="63" t="s">
        <v>1415</v>
      </c>
      <c r="C688" s="64" t="s">
        <v>298</v>
      </c>
      <c r="D688" s="65" t="s">
        <v>1044</v>
      </c>
      <c r="E688" s="65" t="s">
        <v>1416</v>
      </c>
      <c r="F688" s="65" t="s">
        <v>1417</v>
      </c>
      <c r="G688" s="65" t="s">
        <v>1056</v>
      </c>
      <c r="H688" s="74">
        <v>2.8000000000000001E-2</v>
      </c>
      <c r="I688" s="74">
        <v>40</v>
      </c>
      <c r="J688" s="74" t="s">
        <v>904</v>
      </c>
      <c r="K688" s="64" t="s">
        <v>1418</v>
      </c>
      <c r="L688" s="75"/>
    </row>
    <row r="689" spans="1:12" x14ac:dyDescent="0.2">
      <c r="A689" s="73"/>
      <c r="B689" s="63" t="s">
        <v>1419</v>
      </c>
      <c r="C689" s="64" t="s">
        <v>298</v>
      </c>
      <c r="D689" s="65" t="s">
        <v>1044</v>
      </c>
      <c r="E689" s="65" t="s">
        <v>1420</v>
      </c>
      <c r="F689" s="65" t="s">
        <v>1421</v>
      </c>
      <c r="G689" s="65" t="s">
        <v>1722</v>
      </c>
      <c r="H689" s="74">
        <v>2.1999999999999999E-2</v>
      </c>
      <c r="I689" s="74">
        <v>38</v>
      </c>
      <c r="J689" s="74" t="s">
        <v>904</v>
      </c>
      <c r="K689" s="64" t="s">
        <v>1723</v>
      </c>
      <c r="L689" s="75"/>
    </row>
    <row r="690" spans="1:12" x14ac:dyDescent="0.2">
      <c r="A690" s="73"/>
      <c r="B690" s="63" t="s">
        <v>1422</v>
      </c>
      <c r="C690" s="64" t="s">
        <v>298</v>
      </c>
      <c r="D690" s="65" t="s">
        <v>1044</v>
      </c>
      <c r="E690" s="65" t="s">
        <v>1423</v>
      </c>
      <c r="F690" s="65" t="s">
        <v>1424</v>
      </c>
      <c r="G690" s="65" t="s">
        <v>1386</v>
      </c>
      <c r="H690" s="74">
        <v>2.5999999999999999E-2</v>
      </c>
      <c r="I690" s="74">
        <v>40</v>
      </c>
      <c r="J690" s="74" t="s">
        <v>904</v>
      </c>
      <c r="K690" s="64" t="s">
        <v>1425</v>
      </c>
      <c r="L690" s="75"/>
    </row>
    <row r="691" spans="1:12" x14ac:dyDescent="0.2">
      <c r="A691" s="73"/>
      <c r="B691" s="63" t="s">
        <v>1426</v>
      </c>
      <c r="C691" s="64" t="s">
        <v>298</v>
      </c>
      <c r="D691" s="65" t="s">
        <v>1044</v>
      </c>
      <c r="E691" s="65" t="s">
        <v>1427</v>
      </c>
      <c r="F691" s="65" t="s">
        <v>1428</v>
      </c>
      <c r="G691" s="65" t="s">
        <v>1056</v>
      </c>
      <c r="H691" s="74">
        <v>2.8000000000000001E-2</v>
      </c>
      <c r="I691" s="74">
        <v>40</v>
      </c>
      <c r="J691" s="74" t="s">
        <v>904</v>
      </c>
      <c r="K691" s="64" t="s">
        <v>1429</v>
      </c>
      <c r="L691" s="75"/>
    </row>
    <row r="692" spans="1:12" x14ac:dyDescent="0.2">
      <c r="A692" s="73"/>
      <c r="B692" s="63" t="s">
        <v>1430</v>
      </c>
      <c r="C692" s="64" t="s">
        <v>298</v>
      </c>
      <c r="D692" s="65" t="s">
        <v>1044</v>
      </c>
      <c r="E692" s="65" t="s">
        <v>1431</v>
      </c>
      <c r="F692" s="65" t="s">
        <v>1432</v>
      </c>
      <c r="G692" s="65" t="s">
        <v>1056</v>
      </c>
      <c r="H692" s="74">
        <v>2.5000000000000001E-2</v>
      </c>
      <c r="I692" s="74">
        <v>35</v>
      </c>
      <c r="J692" s="74" t="s">
        <v>904</v>
      </c>
      <c r="K692" s="64" t="s">
        <v>1433</v>
      </c>
      <c r="L692" s="75"/>
    </row>
    <row r="693" spans="1:12" x14ac:dyDescent="0.2">
      <c r="A693" s="73"/>
      <c r="B693" s="63" t="s">
        <v>1434</v>
      </c>
      <c r="C693" s="64" t="s">
        <v>298</v>
      </c>
      <c r="D693" s="65" t="s">
        <v>1044</v>
      </c>
      <c r="E693" s="65" t="s">
        <v>1435</v>
      </c>
      <c r="F693" s="65" t="s">
        <v>1436</v>
      </c>
      <c r="G693" s="65" t="s">
        <v>1056</v>
      </c>
      <c r="H693" s="74">
        <v>2.4E-2</v>
      </c>
      <c r="I693" s="74">
        <v>38</v>
      </c>
      <c r="J693" s="74" t="s">
        <v>904</v>
      </c>
      <c r="K693" s="64" t="s">
        <v>1437</v>
      </c>
      <c r="L693" s="75"/>
    </row>
    <row r="694" spans="1:12" x14ac:dyDescent="0.2">
      <c r="A694" s="73"/>
      <c r="B694" s="63" t="s">
        <v>1438</v>
      </c>
      <c r="C694" s="64" t="s">
        <v>298</v>
      </c>
      <c r="D694" s="65" t="s">
        <v>1044</v>
      </c>
      <c r="E694" s="65" t="s">
        <v>1439</v>
      </c>
      <c r="F694" s="65" t="s">
        <v>1440</v>
      </c>
      <c r="G694" s="65" t="s">
        <v>1441</v>
      </c>
      <c r="H694" s="74">
        <v>2.41E-2</v>
      </c>
      <c r="I694" s="74">
        <v>40</v>
      </c>
      <c r="J694" s="74" t="s">
        <v>904</v>
      </c>
      <c r="K694" s="64" t="s">
        <v>1442</v>
      </c>
      <c r="L694" s="75"/>
    </row>
    <row r="695" spans="1:12" x14ac:dyDescent="0.2">
      <c r="A695" s="73"/>
      <c r="B695" s="63" t="s">
        <v>1443</v>
      </c>
      <c r="C695" s="64" t="s">
        <v>298</v>
      </c>
      <c r="D695" s="65" t="s">
        <v>1044</v>
      </c>
      <c r="E695" s="65" t="s">
        <v>1444</v>
      </c>
      <c r="F695" s="65" t="s">
        <v>1440</v>
      </c>
      <c r="G695" s="65" t="s">
        <v>1110</v>
      </c>
      <c r="H695" s="74">
        <v>2.5499999999999998E-2</v>
      </c>
      <c r="I695" s="74">
        <v>40</v>
      </c>
      <c r="J695" s="74" t="s">
        <v>904</v>
      </c>
      <c r="K695" s="64" t="s">
        <v>1445</v>
      </c>
      <c r="L695" s="75"/>
    </row>
    <row r="696" spans="1:12" x14ac:dyDescent="0.2">
      <c r="A696" s="73"/>
      <c r="B696" s="63" t="s">
        <v>1446</v>
      </c>
      <c r="C696" s="64" t="s">
        <v>298</v>
      </c>
      <c r="D696" s="65" t="s">
        <v>1044</v>
      </c>
      <c r="E696" s="65" t="s">
        <v>1447</v>
      </c>
      <c r="F696" s="65" t="s">
        <v>1448</v>
      </c>
      <c r="G696" s="65" t="s">
        <v>1739</v>
      </c>
      <c r="H696" s="74">
        <v>2.4E-2</v>
      </c>
      <c r="I696" s="74">
        <v>40</v>
      </c>
      <c r="J696" s="74" t="s">
        <v>904</v>
      </c>
      <c r="K696" s="64" t="s">
        <v>1449</v>
      </c>
      <c r="L696" s="75"/>
    </row>
    <row r="697" spans="1:12" x14ac:dyDescent="0.2">
      <c r="A697" s="73"/>
      <c r="B697" s="63" t="s">
        <v>1450</v>
      </c>
      <c r="C697" s="64" t="s">
        <v>298</v>
      </c>
      <c r="D697" s="65" t="s">
        <v>1044</v>
      </c>
      <c r="E697" s="65" t="s">
        <v>1451</v>
      </c>
      <c r="F697" s="65" t="s">
        <v>1452</v>
      </c>
      <c r="G697" s="65" t="s">
        <v>1453</v>
      </c>
      <c r="H697" s="74">
        <v>2.41E-2</v>
      </c>
      <c r="I697" s="74">
        <v>42</v>
      </c>
      <c r="J697" s="74" t="s">
        <v>904</v>
      </c>
      <c r="K697" s="64" t="s">
        <v>1454</v>
      </c>
      <c r="L697" s="75"/>
    </row>
    <row r="698" spans="1:12" x14ac:dyDescent="0.2">
      <c r="A698" s="99"/>
      <c r="B698" s="99" t="s">
        <v>1455</v>
      </c>
      <c r="C698" s="64" t="s">
        <v>298</v>
      </c>
      <c r="D698" s="102" t="s">
        <v>1044</v>
      </c>
      <c r="E698" s="102" t="s">
        <v>1456</v>
      </c>
      <c r="F698" s="102" t="s">
        <v>1457</v>
      </c>
      <c r="G698" s="65" t="s">
        <v>1110</v>
      </c>
      <c r="H698" s="74">
        <v>2.9000000000000001E-2</v>
      </c>
      <c r="I698" s="74">
        <v>38</v>
      </c>
      <c r="J698" s="74" t="s">
        <v>904</v>
      </c>
      <c r="K698" s="99" t="s">
        <v>1458</v>
      </c>
      <c r="L698" s="99"/>
    </row>
    <row r="699" spans="1:12" x14ac:dyDescent="0.2">
      <c r="A699" s="99"/>
      <c r="B699" s="99" t="s">
        <v>1459</v>
      </c>
      <c r="C699" s="64" t="s">
        <v>298</v>
      </c>
      <c r="D699" s="102" t="s">
        <v>1044</v>
      </c>
      <c r="E699" s="140" t="s">
        <v>1754</v>
      </c>
      <c r="F699" s="102" t="s">
        <v>1755</v>
      </c>
      <c r="G699" s="65" t="s">
        <v>1728</v>
      </c>
      <c r="H699" s="74">
        <v>2.3E-2</v>
      </c>
      <c r="I699" s="74">
        <v>40</v>
      </c>
      <c r="J699" s="74" t="s">
        <v>904</v>
      </c>
      <c r="K699" s="99" t="s">
        <v>1460</v>
      </c>
      <c r="L699" s="99"/>
    </row>
    <row r="700" spans="1:12" x14ac:dyDescent="0.2">
      <c r="A700" s="99"/>
      <c r="B700" s="99" t="s">
        <v>1461</v>
      </c>
      <c r="C700" s="64" t="s">
        <v>298</v>
      </c>
      <c r="D700" s="102" t="s">
        <v>1044</v>
      </c>
      <c r="E700" s="102" t="s">
        <v>1462</v>
      </c>
      <c r="F700" s="102" t="s">
        <v>1463</v>
      </c>
      <c r="G700" s="65" t="s">
        <v>1056</v>
      </c>
      <c r="H700" s="74">
        <v>2.8000000000000001E-2</v>
      </c>
      <c r="I700" s="74">
        <v>42</v>
      </c>
      <c r="J700" s="74" t="s">
        <v>904</v>
      </c>
      <c r="K700" s="99" t="s">
        <v>1464</v>
      </c>
      <c r="L700" s="99"/>
    </row>
    <row r="701" spans="1:12" x14ac:dyDescent="0.2">
      <c r="A701" s="99"/>
      <c r="B701" s="99" t="s">
        <v>1465</v>
      </c>
      <c r="C701" s="64" t="s">
        <v>298</v>
      </c>
      <c r="D701" s="102" t="s">
        <v>1044</v>
      </c>
      <c r="E701" s="102" t="s">
        <v>1466</v>
      </c>
      <c r="F701" s="102" t="s">
        <v>1467</v>
      </c>
      <c r="G701" s="65" t="s">
        <v>1386</v>
      </c>
      <c r="H701" s="74">
        <v>2.4E-2</v>
      </c>
      <c r="I701" s="74">
        <v>35</v>
      </c>
      <c r="J701" s="74" t="s">
        <v>904</v>
      </c>
      <c r="K701" s="99" t="s">
        <v>1468</v>
      </c>
      <c r="L701" s="99"/>
    </row>
    <row r="702" spans="1:12" x14ac:dyDescent="0.2">
      <c r="A702" s="99"/>
      <c r="B702" s="99" t="s">
        <v>1469</v>
      </c>
      <c r="C702" s="64" t="s">
        <v>298</v>
      </c>
      <c r="D702" s="102" t="s">
        <v>1044</v>
      </c>
      <c r="E702" s="102" t="s">
        <v>1470</v>
      </c>
      <c r="F702" s="102" t="s">
        <v>1471</v>
      </c>
      <c r="G702" s="65" t="s">
        <v>1056</v>
      </c>
      <c r="H702" s="74">
        <v>2.9000000000000001E-2</v>
      </c>
      <c r="I702" s="74">
        <v>40</v>
      </c>
      <c r="J702" s="74" t="s">
        <v>904</v>
      </c>
      <c r="K702" s="99" t="s">
        <v>1472</v>
      </c>
      <c r="L702" s="99"/>
    </row>
    <row r="703" spans="1:12" x14ac:dyDescent="0.2">
      <c r="A703" s="99"/>
      <c r="B703" s="99" t="s">
        <v>1473</v>
      </c>
      <c r="C703" s="64" t="s">
        <v>298</v>
      </c>
      <c r="D703" s="102" t="s">
        <v>1044</v>
      </c>
      <c r="E703" s="102" t="s">
        <v>1474</v>
      </c>
      <c r="F703" s="102" t="s">
        <v>1475</v>
      </c>
      <c r="G703" s="65" t="s">
        <v>1476</v>
      </c>
      <c r="H703" s="74">
        <v>2.3E-2</v>
      </c>
      <c r="I703" s="74">
        <v>38</v>
      </c>
      <c r="J703" s="74" t="s">
        <v>904</v>
      </c>
      <c r="K703" s="99" t="s">
        <v>1477</v>
      </c>
      <c r="L703" s="99"/>
    </row>
    <row r="704" spans="1:12" x14ac:dyDescent="0.2">
      <c r="A704" s="99"/>
      <c r="B704" s="99" t="s">
        <v>1478</v>
      </c>
      <c r="C704" s="64" t="s">
        <v>298</v>
      </c>
      <c r="D704" s="102" t="s">
        <v>1044</v>
      </c>
      <c r="E704" s="102" t="s">
        <v>1479</v>
      </c>
      <c r="F704" s="102" t="s">
        <v>1480</v>
      </c>
      <c r="G704" s="65" t="s">
        <v>1724</v>
      </c>
      <c r="H704" s="74">
        <v>2.4E-2</v>
      </c>
      <c r="I704" s="74">
        <v>40</v>
      </c>
      <c r="J704" s="74" t="s">
        <v>904</v>
      </c>
      <c r="K704" s="99" t="s">
        <v>1482</v>
      </c>
      <c r="L704" s="99"/>
    </row>
    <row r="705" spans="1:12" x14ac:dyDescent="0.2">
      <c r="A705" s="99"/>
      <c r="B705" s="99" t="s">
        <v>1483</v>
      </c>
      <c r="C705" s="64" t="s">
        <v>298</v>
      </c>
      <c r="D705" s="102" t="s">
        <v>1044</v>
      </c>
      <c r="E705" s="102" t="s">
        <v>1484</v>
      </c>
      <c r="F705" s="102" t="s">
        <v>1485</v>
      </c>
      <c r="G705" s="65" t="s">
        <v>1486</v>
      </c>
      <c r="H705" s="74">
        <v>2.5999999999999999E-2</v>
      </c>
      <c r="I705" s="74">
        <v>40</v>
      </c>
      <c r="J705" s="74" t="s">
        <v>904</v>
      </c>
      <c r="K705" s="99" t="s">
        <v>1487</v>
      </c>
      <c r="L705" s="99"/>
    </row>
    <row r="706" spans="1:12" x14ac:dyDescent="0.2">
      <c r="A706" s="99"/>
      <c r="B706" s="99" t="s">
        <v>1488</v>
      </c>
      <c r="C706" s="64" t="s">
        <v>298</v>
      </c>
      <c r="D706" s="102" t="s">
        <v>1044</v>
      </c>
      <c r="E706" s="102" t="s">
        <v>1489</v>
      </c>
      <c r="F706" s="102" t="s">
        <v>1490</v>
      </c>
      <c r="G706" s="65" t="s">
        <v>1486</v>
      </c>
      <c r="H706" s="74">
        <v>2.4E-2</v>
      </c>
      <c r="I706" s="74">
        <v>40</v>
      </c>
      <c r="J706" s="74" t="s">
        <v>904</v>
      </c>
      <c r="K706" s="99" t="s">
        <v>1491</v>
      </c>
      <c r="L706" s="99"/>
    </row>
    <row r="707" spans="1:12" x14ac:dyDescent="0.2">
      <c r="A707" s="99"/>
      <c r="B707" s="99" t="s">
        <v>1492</v>
      </c>
      <c r="C707" s="64" t="s">
        <v>298</v>
      </c>
      <c r="D707" s="102" t="s">
        <v>1044</v>
      </c>
      <c r="E707" s="102" t="s">
        <v>1493</v>
      </c>
      <c r="F707" s="102" t="s">
        <v>1494</v>
      </c>
      <c r="G707" s="65" t="s">
        <v>1486</v>
      </c>
      <c r="H707" s="74">
        <v>2.9000000000000001E-2</v>
      </c>
      <c r="I707" s="74">
        <v>38</v>
      </c>
      <c r="J707" s="74" t="s">
        <v>904</v>
      </c>
      <c r="K707" s="99" t="s">
        <v>1495</v>
      </c>
      <c r="L707" s="99"/>
    </row>
    <row r="708" spans="1:12" x14ac:dyDescent="0.2">
      <c r="A708" s="99"/>
      <c r="B708" s="99" t="s">
        <v>1496</v>
      </c>
      <c r="C708" s="64" t="s">
        <v>298</v>
      </c>
      <c r="D708" s="102" t="s">
        <v>1044</v>
      </c>
      <c r="E708" s="102" t="s">
        <v>1497</v>
      </c>
      <c r="F708" s="102" t="s">
        <v>1498</v>
      </c>
      <c r="G708" s="65" t="s">
        <v>1481</v>
      </c>
      <c r="H708" s="74">
        <v>2.8000000000000001E-2</v>
      </c>
      <c r="I708" s="74">
        <v>40</v>
      </c>
      <c r="J708" s="74" t="s">
        <v>904</v>
      </c>
      <c r="K708" s="99" t="s">
        <v>1499</v>
      </c>
      <c r="L708" s="99"/>
    </row>
    <row r="709" spans="1:12" x14ac:dyDescent="0.2">
      <c r="A709" s="99"/>
      <c r="B709" s="99" t="s">
        <v>1500</v>
      </c>
      <c r="C709" s="64" t="s">
        <v>298</v>
      </c>
      <c r="D709" s="102" t="s">
        <v>1044</v>
      </c>
      <c r="E709" s="102" t="s">
        <v>1501</v>
      </c>
      <c r="F709" s="102" t="s">
        <v>1502</v>
      </c>
      <c r="G709" s="65" t="s">
        <v>1503</v>
      </c>
      <c r="H709" s="74">
        <v>2.4E-2</v>
      </c>
      <c r="I709" s="74">
        <v>40</v>
      </c>
      <c r="J709" s="74" t="s">
        <v>904</v>
      </c>
      <c r="K709" s="99" t="s">
        <v>1504</v>
      </c>
      <c r="L709" s="99"/>
    </row>
    <row r="710" spans="1:12" x14ac:dyDescent="0.2">
      <c r="A710" s="99"/>
      <c r="B710" s="99" t="s">
        <v>1505</v>
      </c>
      <c r="C710" s="64" t="s">
        <v>298</v>
      </c>
      <c r="D710" s="102" t="s">
        <v>1044</v>
      </c>
      <c r="E710" s="102" t="s">
        <v>1506</v>
      </c>
      <c r="F710" s="102" t="s">
        <v>1507</v>
      </c>
      <c r="G710" s="65" t="s">
        <v>1110</v>
      </c>
      <c r="H710" s="74" t="s">
        <v>1508</v>
      </c>
      <c r="I710" s="74">
        <v>40</v>
      </c>
      <c r="J710" s="74" t="s">
        <v>904</v>
      </c>
      <c r="K710" s="99" t="s">
        <v>1509</v>
      </c>
      <c r="L710" s="99"/>
    </row>
    <row r="711" spans="1:12" x14ac:dyDescent="0.2">
      <c r="A711" s="99"/>
      <c r="B711" s="99" t="s">
        <v>1510</v>
      </c>
      <c r="C711" s="64" t="s">
        <v>298</v>
      </c>
      <c r="D711" s="102" t="s">
        <v>1044</v>
      </c>
      <c r="E711" s="121" t="s">
        <v>1568</v>
      </c>
      <c r="F711" s="122" t="s">
        <v>1727</v>
      </c>
      <c r="G711" s="65" t="s">
        <v>1728</v>
      </c>
      <c r="H711" s="74">
        <v>2.4E-2</v>
      </c>
      <c r="I711" s="74">
        <v>40</v>
      </c>
      <c r="J711" s="74" t="s">
        <v>904</v>
      </c>
      <c r="K711" s="99" t="s">
        <v>1511</v>
      </c>
      <c r="L711" s="99"/>
    </row>
    <row r="712" spans="1:12" x14ac:dyDescent="0.2">
      <c r="A712" s="99"/>
      <c r="B712" s="99" t="s">
        <v>1512</v>
      </c>
      <c r="C712" s="64" t="s">
        <v>298</v>
      </c>
      <c r="D712" s="102" t="s">
        <v>1044</v>
      </c>
      <c r="E712" s="123" t="s">
        <v>1513</v>
      </c>
      <c r="F712" s="120" t="s">
        <v>1514</v>
      </c>
      <c r="G712" s="65" t="s">
        <v>1110</v>
      </c>
      <c r="H712" s="74">
        <v>2.8000000000000001E-2</v>
      </c>
      <c r="I712" s="74">
        <v>35</v>
      </c>
      <c r="J712" s="74" t="s">
        <v>904</v>
      </c>
      <c r="K712" s="99" t="s">
        <v>1515</v>
      </c>
      <c r="L712" s="99"/>
    </row>
    <row r="713" spans="1:12" x14ac:dyDescent="0.2">
      <c r="A713" s="99"/>
      <c r="B713" s="99" t="s">
        <v>2316</v>
      </c>
      <c r="C713" s="64" t="s">
        <v>298</v>
      </c>
      <c r="D713" s="102" t="s">
        <v>1044</v>
      </c>
      <c r="E713" s="99" t="s">
        <v>1516</v>
      </c>
      <c r="F713" s="102" t="s">
        <v>1749</v>
      </c>
      <c r="G713" s="65" t="s">
        <v>1722</v>
      </c>
      <c r="H713" s="99">
        <v>2.7E-2</v>
      </c>
      <c r="I713" s="74">
        <v>40</v>
      </c>
      <c r="J713" s="74" t="s">
        <v>904</v>
      </c>
      <c r="K713" s="99" t="s">
        <v>1517</v>
      </c>
      <c r="L713" s="99"/>
    </row>
    <row r="714" spans="1:12" x14ac:dyDescent="0.2">
      <c r="A714" s="99"/>
      <c r="B714" s="99" t="s">
        <v>2317</v>
      </c>
      <c r="C714" s="64" t="s">
        <v>298</v>
      </c>
      <c r="D714" s="102" t="s">
        <v>1044</v>
      </c>
      <c r="E714" s="102" t="s">
        <v>1518</v>
      </c>
      <c r="F714" s="102" t="s">
        <v>1519</v>
      </c>
      <c r="G714" s="65" t="s">
        <v>1728</v>
      </c>
      <c r="H714" s="99">
        <v>2.1999999999999999E-2</v>
      </c>
      <c r="I714" s="74">
        <v>40</v>
      </c>
      <c r="J714" s="74" t="s">
        <v>904</v>
      </c>
      <c r="K714" s="99" t="s">
        <v>1520</v>
      </c>
      <c r="L714" s="99"/>
    </row>
    <row r="715" spans="1:12" x14ac:dyDescent="0.2">
      <c r="A715" s="99"/>
      <c r="B715" s="99" t="s">
        <v>2318</v>
      </c>
      <c r="C715" s="64" t="s">
        <v>298</v>
      </c>
      <c r="D715" s="102" t="s">
        <v>1044</v>
      </c>
      <c r="E715" s="102" t="s">
        <v>863</v>
      </c>
      <c r="F715" s="102" t="s">
        <v>1521</v>
      </c>
      <c r="G715" s="65" t="s">
        <v>1733</v>
      </c>
      <c r="H715" s="99">
        <v>2.3E-2</v>
      </c>
      <c r="I715" s="74">
        <v>40</v>
      </c>
      <c r="J715" s="74" t="s">
        <v>904</v>
      </c>
      <c r="K715" s="142" t="s">
        <v>1522</v>
      </c>
      <c r="L715" s="99"/>
    </row>
    <row r="716" spans="1:12" x14ac:dyDescent="0.2">
      <c r="A716" s="99"/>
      <c r="B716" s="99" t="s">
        <v>2319</v>
      </c>
      <c r="C716" s="64" t="s">
        <v>298</v>
      </c>
      <c r="D716" s="102" t="s">
        <v>1044</v>
      </c>
      <c r="E716" s="102" t="s">
        <v>1569</v>
      </c>
      <c r="F716" s="102" t="s">
        <v>1570</v>
      </c>
      <c r="G716" s="65" t="s">
        <v>1756</v>
      </c>
      <c r="H716" s="99">
        <v>2.3E-2</v>
      </c>
      <c r="I716" s="74">
        <v>40</v>
      </c>
      <c r="J716" s="74" t="s">
        <v>904</v>
      </c>
      <c r="K716" s="142" t="s">
        <v>1571</v>
      </c>
      <c r="L716" s="99"/>
    </row>
    <row r="717" spans="1:12" x14ac:dyDescent="0.2">
      <c r="A717" s="99"/>
      <c r="B717" s="99" t="s">
        <v>2320</v>
      </c>
      <c r="C717" s="64" t="s">
        <v>298</v>
      </c>
      <c r="D717" s="102" t="s">
        <v>1044</v>
      </c>
      <c r="E717" s="120" t="s">
        <v>1729</v>
      </c>
      <c r="F717" s="102" t="s">
        <v>1730</v>
      </c>
      <c r="G717" s="65" t="s">
        <v>1731</v>
      </c>
      <c r="H717" s="99">
        <v>2.8000000000000001E-2</v>
      </c>
      <c r="I717" s="74">
        <v>38</v>
      </c>
      <c r="J717" s="74" t="s">
        <v>904</v>
      </c>
      <c r="K717" s="142" t="s">
        <v>1732</v>
      </c>
      <c r="L717" s="99"/>
    </row>
    <row r="718" spans="1:12" x14ac:dyDescent="0.2">
      <c r="A718" s="99"/>
      <c r="B718" s="99" t="s">
        <v>2321</v>
      </c>
      <c r="C718" s="64" t="s">
        <v>298</v>
      </c>
      <c r="D718" s="102" t="s">
        <v>1044</v>
      </c>
      <c r="E718" s="120" t="s">
        <v>1744</v>
      </c>
      <c r="F718" s="120" t="s">
        <v>1744</v>
      </c>
      <c r="G718" s="65" t="s">
        <v>1728</v>
      </c>
      <c r="H718" s="99">
        <v>2.1999999999999999E-2</v>
      </c>
      <c r="I718" s="74">
        <v>35</v>
      </c>
      <c r="J718" s="74" t="s">
        <v>904</v>
      </c>
      <c r="K718" s="142" t="s">
        <v>1745</v>
      </c>
      <c r="L718" s="99"/>
    </row>
    <row r="719" spans="1:12" x14ac:dyDescent="0.2">
      <c r="A719" s="99"/>
      <c r="B719" s="99" t="s">
        <v>2322</v>
      </c>
      <c r="C719" s="64" t="s">
        <v>298</v>
      </c>
      <c r="D719" s="102" t="s">
        <v>1044</v>
      </c>
      <c r="E719" s="120" t="s">
        <v>2073</v>
      </c>
      <c r="F719" s="120" t="s">
        <v>2074</v>
      </c>
      <c r="G719" s="65" t="s">
        <v>1728</v>
      </c>
      <c r="H719" s="99">
        <v>2.4E-2</v>
      </c>
      <c r="I719" s="74">
        <v>40</v>
      </c>
      <c r="J719" s="74" t="s">
        <v>904</v>
      </c>
      <c r="K719" s="142" t="s">
        <v>2075</v>
      </c>
      <c r="L719" s="99"/>
    </row>
    <row r="720" spans="1:12" x14ac:dyDescent="0.2">
      <c r="A720" s="99"/>
      <c r="B720" s="99" t="s">
        <v>2310</v>
      </c>
      <c r="C720" s="64" t="s">
        <v>298</v>
      </c>
      <c r="D720" s="102" t="s">
        <v>1044</v>
      </c>
      <c r="E720" s="120" t="s">
        <v>2309</v>
      </c>
      <c r="F720" s="120" t="s">
        <v>2311</v>
      </c>
      <c r="G720" s="65" t="s">
        <v>2313</v>
      </c>
      <c r="H720" s="99">
        <v>2.4E-2</v>
      </c>
      <c r="I720" s="74">
        <v>40</v>
      </c>
      <c r="J720" s="74" t="s">
        <v>904</v>
      </c>
      <c r="K720" s="142" t="s">
        <v>2312</v>
      </c>
      <c r="L720" s="99"/>
    </row>
    <row r="721" spans="1:12" x14ac:dyDescent="0.2">
      <c r="A721" s="99"/>
      <c r="B721" s="99" t="s">
        <v>2315</v>
      </c>
      <c r="C721" s="64" t="s">
        <v>298</v>
      </c>
      <c r="D721" s="102" t="s">
        <v>1044</v>
      </c>
      <c r="E721" s="120" t="s">
        <v>2314</v>
      </c>
      <c r="F721" s="120" t="s">
        <v>2323</v>
      </c>
      <c r="G721" s="65" t="s">
        <v>1722</v>
      </c>
      <c r="H721" s="99">
        <v>2.7E-2</v>
      </c>
      <c r="I721" s="74">
        <v>40</v>
      </c>
      <c r="J721" s="74" t="s">
        <v>904</v>
      </c>
      <c r="K721" s="142" t="s">
        <v>2324</v>
      </c>
      <c r="L721" s="99"/>
    </row>
    <row r="722" spans="1:12" x14ac:dyDescent="0.2">
      <c r="A722" s="73"/>
      <c r="B722" s="63" t="s">
        <v>558</v>
      </c>
      <c r="C722" s="64" t="s">
        <v>559</v>
      </c>
      <c r="D722" s="65" t="s">
        <v>161</v>
      </c>
      <c r="E722" s="65" t="s">
        <v>172</v>
      </c>
      <c r="F722" s="65" t="s">
        <v>560</v>
      </c>
      <c r="G722" s="65" t="s">
        <v>561</v>
      </c>
      <c r="H722" s="64">
        <v>1.127</v>
      </c>
      <c r="I722" s="151">
        <v>1458</v>
      </c>
      <c r="J722" s="64" t="s">
        <v>203</v>
      </c>
      <c r="K722" s="64" t="s">
        <v>162</v>
      </c>
      <c r="L722" s="75"/>
    </row>
    <row r="723" spans="1:12" x14ac:dyDescent="0.2">
      <c r="A723" s="73"/>
      <c r="B723" s="63" t="s">
        <v>562</v>
      </c>
      <c r="C723" s="64" t="s">
        <v>559</v>
      </c>
      <c r="D723" s="65" t="s">
        <v>161</v>
      </c>
      <c r="E723" s="65" t="s">
        <v>172</v>
      </c>
      <c r="F723" s="65" t="s">
        <v>563</v>
      </c>
      <c r="G723" s="65" t="s">
        <v>564</v>
      </c>
      <c r="H723" s="64">
        <v>1.1359999999999999</v>
      </c>
      <c r="I723" s="151">
        <v>1350</v>
      </c>
      <c r="J723" s="64" t="s">
        <v>203</v>
      </c>
      <c r="K723" s="64" t="s">
        <v>162</v>
      </c>
      <c r="L723" s="75"/>
    </row>
    <row r="724" spans="1:12" x14ac:dyDescent="0.2">
      <c r="A724" s="73"/>
      <c r="B724" s="63" t="s">
        <v>565</v>
      </c>
      <c r="C724" s="64" t="s">
        <v>559</v>
      </c>
      <c r="D724" s="65" t="s">
        <v>161</v>
      </c>
      <c r="E724" s="65" t="s">
        <v>172</v>
      </c>
      <c r="F724" s="65" t="s">
        <v>566</v>
      </c>
      <c r="G724" s="65" t="s">
        <v>567</v>
      </c>
      <c r="H724" s="64">
        <v>1.133</v>
      </c>
      <c r="I724" s="151">
        <v>1375</v>
      </c>
      <c r="J724" s="64" t="s">
        <v>203</v>
      </c>
      <c r="K724" s="64" t="s">
        <v>162</v>
      </c>
      <c r="L724" s="75"/>
    </row>
    <row r="725" spans="1:12" x14ac:dyDescent="0.2">
      <c r="A725" s="98"/>
      <c r="B725" s="100" t="s">
        <v>568</v>
      </c>
      <c r="C725" s="101" t="s">
        <v>559</v>
      </c>
      <c r="D725" s="103" t="s">
        <v>161</v>
      </c>
      <c r="E725" s="103" t="s">
        <v>172</v>
      </c>
      <c r="F725" s="65" t="s">
        <v>569</v>
      </c>
      <c r="G725" s="65" t="s">
        <v>570</v>
      </c>
      <c r="H725" s="101">
        <v>0.98899999999999999</v>
      </c>
      <c r="I725" s="151">
        <v>1500</v>
      </c>
      <c r="J725" s="101" t="s">
        <v>203</v>
      </c>
      <c r="K725" s="101" t="s">
        <v>162</v>
      </c>
      <c r="L725" s="75"/>
    </row>
    <row r="726" spans="1:12" x14ac:dyDescent="0.2">
      <c r="A726" s="73"/>
      <c r="B726" s="63" t="s">
        <v>571</v>
      </c>
      <c r="C726" s="64" t="s">
        <v>559</v>
      </c>
      <c r="D726" s="65" t="s">
        <v>161</v>
      </c>
      <c r="E726" s="65" t="s">
        <v>172</v>
      </c>
      <c r="F726" s="65" t="s">
        <v>572</v>
      </c>
      <c r="G726" s="65" t="s">
        <v>573</v>
      </c>
      <c r="H726" s="64">
        <v>0.92</v>
      </c>
      <c r="I726" s="151">
        <v>1625</v>
      </c>
      <c r="J726" s="64" t="s">
        <v>203</v>
      </c>
      <c r="K726" s="64" t="s">
        <v>162</v>
      </c>
      <c r="L726" s="75"/>
    </row>
    <row r="727" spans="1:12" x14ac:dyDescent="0.2">
      <c r="A727" s="73"/>
      <c r="B727" s="63" t="s">
        <v>574</v>
      </c>
      <c r="C727" s="64" t="s">
        <v>575</v>
      </c>
      <c r="D727" s="65" t="s">
        <v>161</v>
      </c>
      <c r="E727" s="65" t="s">
        <v>172</v>
      </c>
      <c r="F727" s="65" t="s">
        <v>576</v>
      </c>
      <c r="G727" s="65" t="s">
        <v>577</v>
      </c>
      <c r="H727" s="64">
        <v>1.6319999999999999</v>
      </c>
      <c r="I727" s="151">
        <v>2167</v>
      </c>
      <c r="J727" s="64" t="s">
        <v>203</v>
      </c>
      <c r="K727" s="64" t="s">
        <v>162</v>
      </c>
      <c r="L727" s="75"/>
    </row>
    <row r="728" spans="1:12" x14ac:dyDescent="0.2">
      <c r="A728" s="73"/>
      <c r="B728" s="63" t="s">
        <v>578</v>
      </c>
      <c r="C728" s="64" t="s">
        <v>575</v>
      </c>
      <c r="D728" s="65" t="s">
        <v>161</v>
      </c>
      <c r="E728" s="65" t="s">
        <v>172</v>
      </c>
      <c r="F728" s="65" t="s">
        <v>579</v>
      </c>
      <c r="G728" s="65" t="s">
        <v>580</v>
      </c>
      <c r="H728" s="64">
        <v>1.635</v>
      </c>
      <c r="I728" s="151">
        <v>2150</v>
      </c>
      <c r="J728" s="64" t="s">
        <v>203</v>
      </c>
      <c r="K728" s="64" t="s">
        <v>162</v>
      </c>
      <c r="L728" s="75"/>
    </row>
    <row r="729" spans="1:12" x14ac:dyDescent="0.2">
      <c r="A729" s="73"/>
      <c r="B729" s="63" t="s">
        <v>581</v>
      </c>
      <c r="C729" s="64" t="s">
        <v>575</v>
      </c>
      <c r="D729" s="65" t="s">
        <v>161</v>
      </c>
      <c r="E729" s="65" t="s">
        <v>172</v>
      </c>
      <c r="F729" s="65" t="s">
        <v>582</v>
      </c>
      <c r="G729" s="65" t="s">
        <v>583</v>
      </c>
      <c r="H729" s="64">
        <v>1.64</v>
      </c>
      <c r="I729" s="151">
        <v>2125</v>
      </c>
      <c r="J729" s="64" t="s">
        <v>203</v>
      </c>
      <c r="K729" s="64" t="s">
        <v>162</v>
      </c>
      <c r="L729" s="75"/>
    </row>
    <row r="730" spans="1:12" x14ac:dyDescent="0.2">
      <c r="A730" s="73"/>
      <c r="B730" s="63" t="s">
        <v>584</v>
      </c>
      <c r="C730" s="64" t="s">
        <v>575</v>
      </c>
      <c r="D730" s="65" t="s">
        <v>161</v>
      </c>
      <c r="E730" s="65" t="s">
        <v>172</v>
      </c>
      <c r="F730" s="65" t="s">
        <v>585</v>
      </c>
      <c r="G730" s="65" t="s">
        <v>586</v>
      </c>
      <c r="H730" s="64">
        <v>1.641</v>
      </c>
      <c r="I730" s="151">
        <v>2167</v>
      </c>
      <c r="J730" s="64" t="s">
        <v>203</v>
      </c>
      <c r="K730" s="64" t="s">
        <v>162</v>
      </c>
      <c r="L730" s="75"/>
    </row>
    <row r="731" spans="1:12" x14ac:dyDescent="0.2">
      <c r="A731" s="73"/>
      <c r="B731" s="63" t="s">
        <v>587</v>
      </c>
      <c r="C731" s="64" t="s">
        <v>575</v>
      </c>
      <c r="D731" s="65" t="s">
        <v>161</v>
      </c>
      <c r="E731" s="65" t="s">
        <v>172</v>
      </c>
      <c r="F731" s="65" t="s">
        <v>588</v>
      </c>
      <c r="G731" s="65" t="s">
        <v>589</v>
      </c>
      <c r="H731" s="64">
        <v>1.6439999999999999</v>
      </c>
      <c r="I731" s="151">
        <v>2125</v>
      </c>
      <c r="J731" s="64" t="s">
        <v>203</v>
      </c>
      <c r="K731" s="64" t="s">
        <v>162</v>
      </c>
      <c r="L731" s="75"/>
    </row>
    <row r="732" spans="1:12" x14ac:dyDescent="0.2">
      <c r="A732" s="73"/>
      <c r="B732" s="63" t="s">
        <v>590</v>
      </c>
      <c r="C732" s="64" t="s">
        <v>559</v>
      </c>
      <c r="D732" s="65" t="s">
        <v>161</v>
      </c>
      <c r="E732" s="65" t="s">
        <v>172</v>
      </c>
      <c r="F732" s="65" t="s">
        <v>591</v>
      </c>
      <c r="G732" s="65" t="s">
        <v>592</v>
      </c>
      <c r="H732" s="64">
        <v>1.1679999999999999</v>
      </c>
      <c r="I732" s="151">
        <v>1421</v>
      </c>
      <c r="J732" s="64" t="s">
        <v>203</v>
      </c>
      <c r="K732" s="64" t="s">
        <v>162</v>
      </c>
      <c r="L732" s="75"/>
    </row>
    <row r="733" spans="1:12" x14ac:dyDescent="0.2">
      <c r="A733" s="73"/>
      <c r="B733" s="63" t="s">
        <v>593</v>
      </c>
      <c r="C733" s="64" t="s">
        <v>559</v>
      </c>
      <c r="D733" s="65" t="s">
        <v>161</v>
      </c>
      <c r="E733" s="65" t="s">
        <v>172</v>
      </c>
      <c r="F733" s="65" t="s">
        <v>594</v>
      </c>
      <c r="G733" s="65" t="s">
        <v>595</v>
      </c>
      <c r="H733" s="64">
        <v>1.302</v>
      </c>
      <c r="I733" s="151">
        <v>1542</v>
      </c>
      <c r="J733" s="64" t="s">
        <v>203</v>
      </c>
      <c r="K733" s="64" t="s">
        <v>162</v>
      </c>
      <c r="L733" s="75"/>
    </row>
    <row r="734" spans="1:12" x14ac:dyDescent="0.2">
      <c r="A734" s="73"/>
      <c r="B734" s="63" t="s">
        <v>596</v>
      </c>
      <c r="C734" s="64" t="s">
        <v>559</v>
      </c>
      <c r="D734" s="65" t="s">
        <v>161</v>
      </c>
      <c r="E734" s="65" t="s">
        <v>172</v>
      </c>
      <c r="F734" s="65" t="s">
        <v>597</v>
      </c>
      <c r="G734" s="65" t="s">
        <v>598</v>
      </c>
      <c r="H734" s="64">
        <v>1.403</v>
      </c>
      <c r="I734" s="151">
        <v>1799</v>
      </c>
      <c r="J734" s="64" t="s">
        <v>203</v>
      </c>
      <c r="K734" s="64" t="s">
        <v>162</v>
      </c>
      <c r="L734" s="75"/>
    </row>
    <row r="735" spans="1:12" x14ac:dyDescent="0.2">
      <c r="A735" s="73"/>
      <c r="B735" s="63" t="s">
        <v>599</v>
      </c>
      <c r="C735" s="64" t="s">
        <v>575</v>
      </c>
      <c r="D735" s="65" t="s">
        <v>161</v>
      </c>
      <c r="E735" s="65" t="s">
        <v>172</v>
      </c>
      <c r="F735" s="65" t="s">
        <v>600</v>
      </c>
      <c r="G735" s="65" t="s">
        <v>601</v>
      </c>
      <c r="H735" s="64">
        <v>1.6919999999999999</v>
      </c>
      <c r="I735" s="151">
        <v>2344</v>
      </c>
      <c r="J735" s="64" t="s">
        <v>203</v>
      </c>
      <c r="K735" s="64" t="s">
        <v>162</v>
      </c>
      <c r="L735" s="75"/>
    </row>
    <row r="736" spans="1:12" x14ac:dyDescent="0.2">
      <c r="A736" s="73"/>
      <c r="B736" s="63" t="s">
        <v>602</v>
      </c>
      <c r="C736" s="64" t="s">
        <v>575</v>
      </c>
      <c r="D736" s="65" t="s">
        <v>161</v>
      </c>
      <c r="E736" s="65" t="s">
        <v>172</v>
      </c>
      <c r="F736" s="65" t="s">
        <v>603</v>
      </c>
      <c r="G736" s="65" t="s">
        <v>604</v>
      </c>
      <c r="H736" s="64">
        <v>1.6919999999999999</v>
      </c>
      <c r="I736" s="151">
        <v>2313</v>
      </c>
      <c r="J736" s="64" t="s">
        <v>203</v>
      </c>
      <c r="K736" s="64" t="s">
        <v>162</v>
      </c>
      <c r="L736" s="75"/>
    </row>
    <row r="737" spans="1:12" x14ac:dyDescent="0.2">
      <c r="A737" s="73"/>
      <c r="B737" s="63" t="s">
        <v>605</v>
      </c>
      <c r="C737" s="64" t="s">
        <v>575</v>
      </c>
      <c r="D737" s="65" t="s">
        <v>161</v>
      </c>
      <c r="E737" s="65" t="s">
        <v>172</v>
      </c>
      <c r="F737" s="65" t="s">
        <v>606</v>
      </c>
      <c r="G737" s="65" t="s">
        <v>607</v>
      </c>
      <c r="H737" s="64">
        <v>1.6919999999999999</v>
      </c>
      <c r="I737" s="151">
        <v>2249</v>
      </c>
      <c r="J737" s="64" t="s">
        <v>203</v>
      </c>
      <c r="K737" s="64" t="s">
        <v>162</v>
      </c>
      <c r="L737" s="75"/>
    </row>
    <row r="738" spans="1:12" x14ac:dyDescent="0.2">
      <c r="A738" s="73"/>
      <c r="B738" s="63" t="s">
        <v>1523</v>
      </c>
      <c r="C738" s="64" t="s">
        <v>896</v>
      </c>
      <c r="D738" s="66" t="s">
        <v>1778</v>
      </c>
      <c r="E738" s="65" t="s">
        <v>1524</v>
      </c>
      <c r="F738" s="65" t="s">
        <v>1783</v>
      </c>
      <c r="G738" s="65" t="s">
        <v>1784</v>
      </c>
      <c r="H738" s="64">
        <v>0.03</v>
      </c>
      <c r="I738" s="64">
        <v>55</v>
      </c>
      <c r="J738" s="64" t="s">
        <v>1574</v>
      </c>
      <c r="K738" s="64" t="s">
        <v>1525</v>
      </c>
      <c r="L738" s="75"/>
    </row>
    <row r="739" spans="1:12" x14ac:dyDescent="0.2">
      <c r="A739" s="73"/>
      <c r="B739" s="63" t="s">
        <v>1797</v>
      </c>
      <c r="C739" s="64" t="s">
        <v>896</v>
      </c>
      <c r="D739" s="65" t="s">
        <v>936</v>
      </c>
      <c r="E739" s="65" t="s">
        <v>133</v>
      </c>
      <c r="F739" s="65" t="s">
        <v>1801</v>
      </c>
      <c r="G739" s="65" t="s">
        <v>2084</v>
      </c>
      <c r="H739" s="64">
        <v>5.2999999999999999E-2</v>
      </c>
      <c r="I739" s="64">
        <v>30</v>
      </c>
      <c r="J739" s="64" t="s">
        <v>1574</v>
      </c>
      <c r="K739" s="64" t="s">
        <v>1802</v>
      </c>
      <c r="L739" s="75"/>
    </row>
    <row r="740" spans="1:12" x14ac:dyDescent="0.2">
      <c r="A740" s="73"/>
      <c r="B740" s="63" t="s">
        <v>1798</v>
      </c>
      <c r="C740" s="64" t="s">
        <v>896</v>
      </c>
      <c r="D740" s="65" t="s">
        <v>936</v>
      </c>
      <c r="E740" s="65" t="s">
        <v>133</v>
      </c>
      <c r="F740" s="65" t="s">
        <v>1801</v>
      </c>
      <c r="G740" s="65" t="s">
        <v>1804</v>
      </c>
      <c r="H740" s="64">
        <v>4.5999999999999999E-2</v>
      </c>
      <c r="I740" s="64">
        <v>30</v>
      </c>
      <c r="J740" s="64" t="s">
        <v>1574</v>
      </c>
      <c r="K740" s="64" t="s">
        <v>1802</v>
      </c>
      <c r="L740" s="75"/>
    </row>
    <row r="741" spans="1:12" x14ac:dyDescent="0.2">
      <c r="A741" s="73"/>
      <c r="B741" s="63" t="s">
        <v>1799</v>
      </c>
      <c r="C741" s="64" t="s">
        <v>896</v>
      </c>
      <c r="D741" s="65" t="s">
        <v>936</v>
      </c>
      <c r="E741" s="65" t="s">
        <v>133</v>
      </c>
      <c r="F741" s="65" t="s">
        <v>1801</v>
      </c>
      <c r="G741" s="65" t="s">
        <v>1805</v>
      </c>
      <c r="H741" s="64">
        <v>4.5999999999999999E-2</v>
      </c>
      <c r="I741" s="64">
        <v>30</v>
      </c>
      <c r="J741" s="64" t="s">
        <v>1574</v>
      </c>
      <c r="K741" s="64" t="s">
        <v>1802</v>
      </c>
      <c r="L741" s="75"/>
    </row>
    <row r="742" spans="1:12" x14ac:dyDescent="0.2">
      <c r="A742" s="73"/>
      <c r="B742" s="63" t="s">
        <v>1800</v>
      </c>
      <c r="C742" s="64" t="s">
        <v>896</v>
      </c>
      <c r="D742" s="65" t="s">
        <v>936</v>
      </c>
      <c r="E742" s="65" t="s">
        <v>133</v>
      </c>
      <c r="F742" s="65" t="s">
        <v>1801</v>
      </c>
      <c r="G742" s="65" t="s">
        <v>1809</v>
      </c>
      <c r="H742" s="64">
        <v>5.2999999999999999E-2</v>
      </c>
      <c r="I742" s="64">
        <v>30</v>
      </c>
      <c r="J742" s="64" t="s">
        <v>1574</v>
      </c>
      <c r="K742" s="64" t="s">
        <v>1802</v>
      </c>
      <c r="L742" s="75"/>
    </row>
    <row r="743" spans="1:12" x14ac:dyDescent="0.2">
      <c r="A743" s="73"/>
      <c r="B743" s="63" t="s">
        <v>1803</v>
      </c>
      <c r="C743" s="64" t="s">
        <v>896</v>
      </c>
      <c r="D743" s="65" t="s">
        <v>936</v>
      </c>
      <c r="E743" s="65" t="s">
        <v>133</v>
      </c>
      <c r="F743" s="65" t="s">
        <v>1801</v>
      </c>
      <c r="G743" s="65" t="s">
        <v>1810</v>
      </c>
      <c r="H743" s="64">
        <v>4.5999999999999999E-2</v>
      </c>
      <c r="I743" s="64">
        <v>30</v>
      </c>
      <c r="J743" s="64" t="s">
        <v>1574</v>
      </c>
      <c r="K743" s="64" t="s">
        <v>1802</v>
      </c>
      <c r="L743" s="75"/>
    </row>
    <row r="744" spans="1:12" x14ac:dyDescent="0.2">
      <c r="A744" s="73"/>
      <c r="B744" s="63" t="s">
        <v>1806</v>
      </c>
      <c r="C744" s="64" t="s">
        <v>896</v>
      </c>
      <c r="D744" s="65" t="s">
        <v>936</v>
      </c>
      <c r="E744" s="65" t="s">
        <v>133</v>
      </c>
      <c r="F744" s="65" t="s">
        <v>1801</v>
      </c>
      <c r="G744" s="65" t="s">
        <v>1811</v>
      </c>
      <c r="H744" s="64">
        <v>5.2999999999999999E-2</v>
      </c>
      <c r="I744" s="64">
        <v>30</v>
      </c>
      <c r="J744" s="64" t="s">
        <v>1574</v>
      </c>
      <c r="K744" s="64" t="s">
        <v>1802</v>
      </c>
      <c r="L744" s="75"/>
    </row>
    <row r="745" spans="1:12" x14ac:dyDescent="0.2">
      <c r="A745" s="73"/>
      <c r="B745" s="63" t="s">
        <v>1807</v>
      </c>
      <c r="C745" s="64" t="s">
        <v>896</v>
      </c>
      <c r="D745" s="65" t="s">
        <v>148</v>
      </c>
      <c r="E745" s="65" t="s">
        <v>133</v>
      </c>
      <c r="F745" s="65" t="s">
        <v>1801</v>
      </c>
      <c r="G745" s="65" t="s">
        <v>1812</v>
      </c>
      <c r="H745" s="64">
        <v>5.2999999999999999E-2</v>
      </c>
      <c r="I745" s="64">
        <v>80</v>
      </c>
      <c r="J745" s="64" t="s">
        <v>1574</v>
      </c>
      <c r="K745" s="64" t="s">
        <v>1802</v>
      </c>
      <c r="L745" s="75"/>
    </row>
    <row r="746" spans="1:12" x14ac:dyDescent="0.2">
      <c r="A746" s="73"/>
      <c r="B746" s="63" t="s">
        <v>1808</v>
      </c>
      <c r="C746" s="64" t="s">
        <v>896</v>
      </c>
      <c r="D746" s="65" t="s">
        <v>148</v>
      </c>
      <c r="E746" s="65" t="s">
        <v>133</v>
      </c>
      <c r="F746" s="65" t="s">
        <v>1801</v>
      </c>
      <c r="G746" s="65" t="s">
        <v>1813</v>
      </c>
      <c r="H746" s="64">
        <v>4.5999999999999999E-2</v>
      </c>
      <c r="I746" s="64">
        <v>80</v>
      </c>
      <c r="J746" s="64" t="s">
        <v>1574</v>
      </c>
      <c r="K746" s="64" t="s">
        <v>1802</v>
      </c>
      <c r="L746" s="75"/>
    </row>
    <row r="747" spans="1:12" x14ac:dyDescent="0.2">
      <c r="A747" s="73"/>
      <c r="B747" s="99" t="s">
        <v>2099</v>
      </c>
      <c r="C747" s="64" t="s">
        <v>896</v>
      </c>
      <c r="D747" s="65" t="s">
        <v>1778</v>
      </c>
      <c r="E747" s="120" t="s">
        <v>151</v>
      </c>
      <c r="F747" s="102" t="s">
        <v>2107</v>
      </c>
      <c r="G747" s="139" t="s">
        <v>2110</v>
      </c>
      <c r="H747" s="74">
        <v>0.04</v>
      </c>
      <c r="I747" s="74">
        <v>24</v>
      </c>
      <c r="J747" s="74" t="s">
        <v>1574</v>
      </c>
      <c r="K747" s="64" t="s">
        <v>2108</v>
      </c>
      <c r="L747" s="75"/>
    </row>
    <row r="748" spans="1:12" x14ac:dyDescent="0.2">
      <c r="A748" s="73"/>
      <c r="B748" s="99" t="s">
        <v>2100</v>
      </c>
      <c r="C748" s="64" t="s">
        <v>896</v>
      </c>
      <c r="D748" s="65" t="s">
        <v>1778</v>
      </c>
      <c r="E748" s="120" t="s">
        <v>151</v>
      </c>
      <c r="F748" s="102" t="s">
        <v>2109</v>
      </c>
      <c r="G748" s="139" t="s">
        <v>2110</v>
      </c>
      <c r="H748" s="74">
        <v>0.04</v>
      </c>
      <c r="I748" s="74">
        <v>20</v>
      </c>
      <c r="J748" s="74" t="s">
        <v>1574</v>
      </c>
      <c r="K748" s="64" t="s">
        <v>2108</v>
      </c>
      <c r="L748" s="75"/>
    </row>
    <row r="749" spans="1:12" x14ac:dyDescent="0.2">
      <c r="A749" s="73"/>
      <c r="B749" s="99" t="s">
        <v>2101</v>
      </c>
      <c r="C749" s="64" t="s">
        <v>896</v>
      </c>
      <c r="D749" s="65" t="s">
        <v>1778</v>
      </c>
      <c r="E749" s="120" t="s">
        <v>151</v>
      </c>
      <c r="F749" s="102" t="s">
        <v>2111</v>
      </c>
      <c r="G749" s="65" t="s">
        <v>2112</v>
      </c>
      <c r="H749" s="74">
        <v>0.04</v>
      </c>
      <c r="I749" s="74">
        <v>24</v>
      </c>
      <c r="J749" s="74" t="s">
        <v>1574</v>
      </c>
      <c r="K749" s="64" t="s">
        <v>2108</v>
      </c>
      <c r="L749" s="75"/>
    </row>
    <row r="750" spans="1:12" x14ac:dyDescent="0.2">
      <c r="A750" s="73"/>
      <c r="B750" s="99" t="s">
        <v>2102</v>
      </c>
      <c r="C750" s="64" t="s">
        <v>896</v>
      </c>
      <c r="D750" s="65" t="s">
        <v>1778</v>
      </c>
      <c r="E750" s="120" t="s">
        <v>151</v>
      </c>
      <c r="F750" s="102" t="s">
        <v>2113</v>
      </c>
      <c r="G750" s="139" t="s">
        <v>2114</v>
      </c>
      <c r="H750" s="74">
        <v>0.04</v>
      </c>
      <c r="I750" s="74">
        <v>24</v>
      </c>
      <c r="J750" s="74" t="s">
        <v>1574</v>
      </c>
      <c r="K750" s="64" t="s">
        <v>2108</v>
      </c>
      <c r="L750" s="75"/>
    </row>
    <row r="751" spans="1:12" x14ac:dyDescent="0.2">
      <c r="A751" s="73"/>
      <c r="B751" s="99" t="s">
        <v>2103</v>
      </c>
      <c r="C751" s="64" t="s">
        <v>896</v>
      </c>
      <c r="D751" s="65" t="s">
        <v>1778</v>
      </c>
      <c r="E751" s="120" t="s">
        <v>151</v>
      </c>
      <c r="F751" s="102" t="s">
        <v>2115</v>
      </c>
      <c r="G751" s="139" t="s">
        <v>2116</v>
      </c>
      <c r="H751" s="74">
        <v>3.9E-2</v>
      </c>
      <c r="I751" s="74">
        <v>72</v>
      </c>
      <c r="J751" s="74" t="s">
        <v>1574</v>
      </c>
      <c r="K751" s="64" t="s">
        <v>2108</v>
      </c>
      <c r="L751" s="75"/>
    </row>
    <row r="752" spans="1:12" x14ac:dyDescent="0.2">
      <c r="A752" s="73"/>
      <c r="B752" s="99" t="s">
        <v>2104</v>
      </c>
      <c r="C752" s="64" t="s">
        <v>896</v>
      </c>
      <c r="D752" s="65" t="s">
        <v>1778</v>
      </c>
      <c r="E752" s="120" t="s">
        <v>151</v>
      </c>
      <c r="F752" s="146" t="s">
        <v>1873</v>
      </c>
      <c r="G752" s="139" t="s">
        <v>2117</v>
      </c>
      <c r="H752" s="74">
        <v>3.9E-2</v>
      </c>
      <c r="I752" s="74">
        <v>72</v>
      </c>
      <c r="J752" s="74" t="s">
        <v>1574</v>
      </c>
      <c r="K752" s="64" t="s">
        <v>2108</v>
      </c>
      <c r="L752" s="75"/>
    </row>
    <row r="753" spans="1:12" x14ac:dyDescent="0.2">
      <c r="A753" s="73"/>
      <c r="B753" s="99" t="s">
        <v>2105</v>
      </c>
      <c r="C753" s="64" t="s">
        <v>896</v>
      </c>
      <c r="D753" s="65" t="s">
        <v>148</v>
      </c>
      <c r="E753" s="120" t="s">
        <v>151</v>
      </c>
      <c r="F753" s="139" t="s">
        <v>2118</v>
      </c>
      <c r="G753" s="139" t="s">
        <v>2119</v>
      </c>
      <c r="H753" s="74">
        <v>0.04</v>
      </c>
      <c r="I753" s="74">
        <v>64</v>
      </c>
      <c r="J753" s="74" t="s">
        <v>1574</v>
      </c>
      <c r="K753" s="64" t="s">
        <v>2108</v>
      </c>
      <c r="L753" s="75"/>
    </row>
    <row r="754" spans="1:12" x14ac:dyDescent="0.2">
      <c r="A754" s="73"/>
      <c r="B754" s="99" t="s">
        <v>2106</v>
      </c>
      <c r="C754" s="64" t="s">
        <v>896</v>
      </c>
      <c r="D754" s="65" t="s">
        <v>148</v>
      </c>
      <c r="E754" s="120" t="s">
        <v>151</v>
      </c>
      <c r="F754" s="139" t="s">
        <v>2120</v>
      </c>
      <c r="G754" s="139" t="s">
        <v>2122</v>
      </c>
      <c r="H754" s="74">
        <v>0.04</v>
      </c>
      <c r="I754" s="74">
        <v>64</v>
      </c>
      <c r="J754" s="74" t="s">
        <v>1574</v>
      </c>
      <c r="K754" s="64" t="s">
        <v>2108</v>
      </c>
      <c r="L754" s="75"/>
    </row>
    <row r="755" spans="1:12" x14ac:dyDescent="0.2">
      <c r="A755" s="73"/>
      <c r="B755" s="99" t="s">
        <v>2208</v>
      </c>
      <c r="C755" s="64" t="s">
        <v>896</v>
      </c>
      <c r="D755" s="65" t="s">
        <v>1778</v>
      </c>
      <c r="E755" s="120" t="s">
        <v>157</v>
      </c>
      <c r="F755" s="116" t="s">
        <v>2212</v>
      </c>
      <c r="G755" s="139" t="s">
        <v>2218</v>
      </c>
      <c r="H755" s="74">
        <v>4.4999999999999998E-2</v>
      </c>
      <c r="I755" s="74" t="s">
        <v>2213</v>
      </c>
      <c r="J755" s="74" t="s">
        <v>1574</v>
      </c>
      <c r="K755" s="64" t="s">
        <v>2214</v>
      </c>
      <c r="L755" s="75"/>
    </row>
    <row r="756" spans="1:12" x14ac:dyDescent="0.2">
      <c r="A756" s="73"/>
      <c r="B756" s="99" t="s">
        <v>2209</v>
      </c>
      <c r="C756" s="64" t="s">
        <v>896</v>
      </c>
      <c r="D756" s="65" t="s">
        <v>936</v>
      </c>
      <c r="E756" s="120" t="s">
        <v>157</v>
      </c>
      <c r="F756" s="116" t="s">
        <v>2215</v>
      </c>
      <c r="G756" s="139" t="s">
        <v>2216</v>
      </c>
      <c r="H756" s="74">
        <v>4.4999999999999998E-2</v>
      </c>
      <c r="I756" s="74" t="s">
        <v>2213</v>
      </c>
      <c r="J756" s="74" t="s">
        <v>1574</v>
      </c>
      <c r="K756" s="64" t="s">
        <v>2214</v>
      </c>
      <c r="L756" s="75"/>
    </row>
    <row r="757" spans="1:12" x14ac:dyDescent="0.2">
      <c r="A757" s="73"/>
      <c r="B757" s="99" t="s">
        <v>2210</v>
      </c>
      <c r="C757" s="64" t="s">
        <v>896</v>
      </c>
      <c r="D757" s="65" t="s">
        <v>148</v>
      </c>
      <c r="E757" s="120" t="s">
        <v>157</v>
      </c>
      <c r="F757" s="116" t="s">
        <v>2217</v>
      </c>
      <c r="G757" s="139" t="s">
        <v>2219</v>
      </c>
      <c r="H757" s="74">
        <v>4.4999999999999998E-2</v>
      </c>
      <c r="I757" s="74" t="s">
        <v>2220</v>
      </c>
      <c r="J757" s="74" t="s">
        <v>1574</v>
      </c>
      <c r="K757" s="64" t="s">
        <v>2214</v>
      </c>
      <c r="L757" s="75"/>
    </row>
    <row r="758" spans="1:12" x14ac:dyDescent="0.2">
      <c r="A758" s="73"/>
      <c r="B758" s="99" t="s">
        <v>2211</v>
      </c>
      <c r="C758" s="64" t="s">
        <v>896</v>
      </c>
      <c r="D758" s="65" t="s">
        <v>148</v>
      </c>
      <c r="E758" s="120" t="s">
        <v>157</v>
      </c>
      <c r="F758" s="116" t="s">
        <v>2217</v>
      </c>
      <c r="G758" s="139" t="s">
        <v>2221</v>
      </c>
      <c r="H758" s="74">
        <v>4.4999999999999998E-2</v>
      </c>
      <c r="I758" s="74" t="s">
        <v>2220</v>
      </c>
      <c r="J758" s="74" t="s">
        <v>1574</v>
      </c>
      <c r="K758" s="64" t="s">
        <v>2214</v>
      </c>
      <c r="L758" s="75"/>
    </row>
    <row r="759" spans="1:12" s="72" customFormat="1" x14ac:dyDescent="0.2">
      <c r="A759" s="99"/>
      <c r="B759" s="99" t="s">
        <v>1526</v>
      </c>
      <c r="C759" s="64" t="s">
        <v>896</v>
      </c>
      <c r="D759" s="103" t="s">
        <v>936</v>
      </c>
      <c r="E759" s="65" t="s">
        <v>630</v>
      </c>
      <c r="F759" s="102" t="s">
        <v>1527</v>
      </c>
      <c r="G759" s="65" t="s">
        <v>1037</v>
      </c>
      <c r="H759" s="74">
        <v>3.5999999999999997E-2</v>
      </c>
      <c r="I759" s="74">
        <v>55</v>
      </c>
      <c r="J759" s="74" t="s">
        <v>1574</v>
      </c>
      <c r="K759" s="64" t="s">
        <v>1528</v>
      </c>
      <c r="L759" s="99"/>
    </row>
    <row r="760" spans="1:12" s="72" customFormat="1" x14ac:dyDescent="0.2">
      <c r="A760" s="99"/>
      <c r="B760" s="99" t="s">
        <v>1529</v>
      </c>
      <c r="C760" s="64" t="s">
        <v>896</v>
      </c>
      <c r="D760" s="65" t="s">
        <v>936</v>
      </c>
      <c r="E760" s="102" t="s">
        <v>451</v>
      </c>
      <c r="F760" s="148" t="s">
        <v>523</v>
      </c>
      <c r="G760" s="65" t="s">
        <v>1037</v>
      </c>
      <c r="H760" s="74">
        <v>3.7999999999999999E-2</v>
      </c>
      <c r="I760" s="74">
        <v>55</v>
      </c>
      <c r="J760" s="74" t="s">
        <v>1574</v>
      </c>
      <c r="K760" s="64" t="s">
        <v>1530</v>
      </c>
      <c r="L760" s="99"/>
    </row>
    <row r="761" spans="1:12" s="72" customFormat="1" x14ac:dyDescent="0.2">
      <c r="A761" s="99"/>
      <c r="B761" s="99" t="s">
        <v>2133</v>
      </c>
      <c r="C761" s="64" t="s">
        <v>896</v>
      </c>
      <c r="D761" s="65" t="s">
        <v>936</v>
      </c>
      <c r="E761" s="146" t="s">
        <v>536</v>
      </c>
      <c r="F761" s="139" t="s">
        <v>2137</v>
      </c>
      <c r="G761" s="147" t="s">
        <v>2143</v>
      </c>
      <c r="H761" s="74">
        <v>4.4999999999999998E-2</v>
      </c>
      <c r="I761" s="74" t="s">
        <v>2134</v>
      </c>
      <c r="J761" s="74" t="s">
        <v>1574</v>
      </c>
      <c r="K761" s="64" t="s">
        <v>2135</v>
      </c>
      <c r="L761" s="99"/>
    </row>
    <row r="762" spans="1:12" s="72" customFormat="1" x14ac:dyDescent="0.2">
      <c r="A762" s="99"/>
      <c r="B762" s="99" t="s">
        <v>2136</v>
      </c>
      <c r="C762" s="64" t="s">
        <v>896</v>
      </c>
      <c r="D762" s="65" t="s">
        <v>936</v>
      </c>
      <c r="E762" s="146" t="s">
        <v>536</v>
      </c>
      <c r="F762" s="139" t="s">
        <v>2137</v>
      </c>
      <c r="G762" s="147" t="s">
        <v>2143</v>
      </c>
      <c r="H762" s="74">
        <v>3.6999999999999998E-2</v>
      </c>
      <c r="I762" s="74" t="s">
        <v>2138</v>
      </c>
      <c r="J762" s="74" t="s">
        <v>1574</v>
      </c>
      <c r="K762" s="64" t="s">
        <v>2135</v>
      </c>
      <c r="L762" s="99"/>
    </row>
    <row r="763" spans="1:12" s="72" customFormat="1" x14ac:dyDescent="0.2">
      <c r="A763" s="99"/>
      <c r="B763" s="99" t="s">
        <v>2141</v>
      </c>
      <c r="C763" s="64" t="s">
        <v>896</v>
      </c>
      <c r="D763" s="65" t="s">
        <v>936</v>
      </c>
      <c r="E763" s="146" t="s">
        <v>536</v>
      </c>
      <c r="F763" s="139" t="s">
        <v>2137</v>
      </c>
      <c r="G763" s="147" t="s">
        <v>2143</v>
      </c>
      <c r="H763" s="74">
        <v>4.1000000000000002E-2</v>
      </c>
      <c r="I763" s="74" t="s">
        <v>2139</v>
      </c>
      <c r="J763" s="74" t="s">
        <v>1574</v>
      </c>
      <c r="K763" s="64" t="s">
        <v>2135</v>
      </c>
      <c r="L763" s="99"/>
    </row>
    <row r="764" spans="1:12" s="72" customFormat="1" x14ac:dyDescent="0.2">
      <c r="A764" s="99"/>
      <c r="B764" s="99" t="s">
        <v>2142</v>
      </c>
      <c r="C764" s="64" t="s">
        <v>896</v>
      </c>
      <c r="D764" s="65" t="s">
        <v>936</v>
      </c>
      <c r="E764" s="146" t="s">
        <v>536</v>
      </c>
      <c r="F764" s="139" t="s">
        <v>2137</v>
      </c>
      <c r="G764" s="147" t="s">
        <v>2143</v>
      </c>
      <c r="H764" s="74">
        <v>3.7999999999999999E-2</v>
      </c>
      <c r="I764" s="74" t="s">
        <v>2140</v>
      </c>
      <c r="J764" s="74" t="s">
        <v>1574</v>
      </c>
      <c r="K764" s="64" t="s">
        <v>2135</v>
      </c>
      <c r="L764" s="99"/>
    </row>
    <row r="765" spans="1:12" s="72" customFormat="1" x14ac:dyDescent="0.2">
      <c r="A765" s="99"/>
      <c r="B765" s="99" t="s">
        <v>2146</v>
      </c>
      <c r="C765" s="64" t="s">
        <v>896</v>
      </c>
      <c r="D765" s="65" t="s">
        <v>936</v>
      </c>
      <c r="E765" s="146" t="s">
        <v>536</v>
      </c>
      <c r="F765" s="139" t="s">
        <v>2137</v>
      </c>
      <c r="G765" s="147" t="s">
        <v>2144</v>
      </c>
      <c r="H765" s="74">
        <v>4.4999999999999998E-2</v>
      </c>
      <c r="I765" s="74" t="s">
        <v>2134</v>
      </c>
      <c r="J765" s="74" t="s">
        <v>1574</v>
      </c>
      <c r="K765" s="64" t="s">
        <v>2135</v>
      </c>
      <c r="L765" s="99"/>
    </row>
    <row r="766" spans="1:12" s="72" customFormat="1" x14ac:dyDescent="0.2">
      <c r="A766" s="99"/>
      <c r="B766" s="99" t="s">
        <v>2147</v>
      </c>
      <c r="C766" s="64" t="s">
        <v>896</v>
      </c>
      <c r="D766" s="65" t="s">
        <v>936</v>
      </c>
      <c r="E766" s="146" t="s">
        <v>536</v>
      </c>
      <c r="F766" s="139" t="s">
        <v>2137</v>
      </c>
      <c r="G766" s="147" t="s">
        <v>2145</v>
      </c>
      <c r="H766" s="74">
        <v>3.6999999999999998E-2</v>
      </c>
      <c r="I766" s="74" t="s">
        <v>2138</v>
      </c>
      <c r="J766" s="74" t="s">
        <v>1574</v>
      </c>
      <c r="K766" s="64" t="s">
        <v>2135</v>
      </c>
      <c r="L766" s="99"/>
    </row>
    <row r="767" spans="1:12" s="72" customFormat="1" x14ac:dyDescent="0.2">
      <c r="A767" s="99"/>
      <c r="B767" s="99" t="s">
        <v>2148</v>
      </c>
      <c r="C767" s="64" t="s">
        <v>896</v>
      </c>
      <c r="D767" s="65" t="s">
        <v>936</v>
      </c>
      <c r="E767" s="146" t="s">
        <v>536</v>
      </c>
      <c r="F767" s="139" t="s">
        <v>2137</v>
      </c>
      <c r="G767" s="147" t="s">
        <v>2145</v>
      </c>
      <c r="H767" s="74">
        <v>4.1000000000000002E-2</v>
      </c>
      <c r="I767" s="74" t="s">
        <v>2139</v>
      </c>
      <c r="J767" s="74" t="s">
        <v>1574</v>
      </c>
      <c r="K767" s="64" t="s">
        <v>2135</v>
      </c>
      <c r="L767" s="99"/>
    </row>
    <row r="768" spans="1:12" s="72" customFormat="1" x14ac:dyDescent="0.2">
      <c r="A768" s="99"/>
      <c r="B768" s="99" t="s">
        <v>2149</v>
      </c>
      <c r="C768" s="64" t="s">
        <v>896</v>
      </c>
      <c r="D768" s="65" t="s">
        <v>936</v>
      </c>
      <c r="E768" s="146" t="s">
        <v>536</v>
      </c>
      <c r="F768" s="139" t="s">
        <v>2137</v>
      </c>
      <c r="G768" s="147" t="s">
        <v>2144</v>
      </c>
      <c r="H768" s="74">
        <v>3.7999999999999999E-2</v>
      </c>
      <c r="I768" s="74" t="s">
        <v>2140</v>
      </c>
      <c r="J768" s="74" t="s">
        <v>1574</v>
      </c>
      <c r="K768" s="64" t="s">
        <v>2135</v>
      </c>
      <c r="L768" s="99"/>
    </row>
    <row r="769" spans="1:12" s="72" customFormat="1" x14ac:dyDescent="0.2">
      <c r="A769" s="99"/>
      <c r="B769" s="99" t="s">
        <v>2152</v>
      </c>
      <c r="C769" s="64" t="s">
        <v>896</v>
      </c>
      <c r="D769" s="65" t="s">
        <v>936</v>
      </c>
      <c r="E769" s="146" t="s">
        <v>536</v>
      </c>
      <c r="F769" s="139" t="s">
        <v>2137</v>
      </c>
      <c r="G769" s="147" t="s">
        <v>2150</v>
      </c>
      <c r="H769" s="74">
        <v>4.4999999999999998E-2</v>
      </c>
      <c r="I769" s="74" t="s">
        <v>2134</v>
      </c>
      <c r="J769" s="74" t="s">
        <v>1574</v>
      </c>
      <c r="K769" s="64" t="s">
        <v>2135</v>
      </c>
      <c r="L769" s="99"/>
    </row>
    <row r="770" spans="1:12" s="72" customFormat="1" x14ac:dyDescent="0.2">
      <c r="A770" s="99"/>
      <c r="B770" s="99" t="s">
        <v>2153</v>
      </c>
      <c r="C770" s="64" t="s">
        <v>896</v>
      </c>
      <c r="D770" s="65" t="s">
        <v>936</v>
      </c>
      <c r="E770" s="146" t="s">
        <v>536</v>
      </c>
      <c r="F770" s="139" t="s">
        <v>2137</v>
      </c>
      <c r="G770" s="147" t="s">
        <v>2150</v>
      </c>
      <c r="H770" s="74">
        <v>3.6999999999999998E-2</v>
      </c>
      <c r="I770" s="74" t="s">
        <v>2138</v>
      </c>
      <c r="J770" s="74" t="s">
        <v>1574</v>
      </c>
      <c r="K770" s="64" t="s">
        <v>2135</v>
      </c>
      <c r="L770" s="99"/>
    </row>
    <row r="771" spans="1:12" s="72" customFormat="1" x14ac:dyDescent="0.2">
      <c r="A771" s="99"/>
      <c r="B771" s="99" t="s">
        <v>2154</v>
      </c>
      <c r="C771" s="64" t="s">
        <v>896</v>
      </c>
      <c r="D771" s="65" t="s">
        <v>936</v>
      </c>
      <c r="E771" s="146" t="s">
        <v>536</v>
      </c>
      <c r="F771" s="139" t="s">
        <v>2137</v>
      </c>
      <c r="G771" s="147" t="s">
        <v>2150</v>
      </c>
      <c r="H771" s="74">
        <v>4.1000000000000002E-2</v>
      </c>
      <c r="I771" s="74" t="s">
        <v>2139</v>
      </c>
      <c r="J771" s="74" t="s">
        <v>1574</v>
      </c>
      <c r="K771" s="64" t="s">
        <v>2135</v>
      </c>
      <c r="L771" s="99"/>
    </row>
    <row r="772" spans="1:12" s="72" customFormat="1" x14ac:dyDescent="0.2">
      <c r="A772" s="99"/>
      <c r="B772" s="99" t="s">
        <v>2155</v>
      </c>
      <c r="C772" s="64" t="s">
        <v>896</v>
      </c>
      <c r="D772" s="65" t="s">
        <v>936</v>
      </c>
      <c r="E772" s="146" t="s">
        <v>536</v>
      </c>
      <c r="F772" s="139" t="s">
        <v>2137</v>
      </c>
      <c r="G772" s="147" t="s">
        <v>2150</v>
      </c>
      <c r="H772" s="74">
        <v>3.7999999999999999E-2</v>
      </c>
      <c r="I772" s="74" t="s">
        <v>2140</v>
      </c>
      <c r="J772" s="74" t="s">
        <v>1574</v>
      </c>
      <c r="K772" s="64" t="s">
        <v>2135</v>
      </c>
      <c r="L772" s="99"/>
    </row>
    <row r="773" spans="1:12" s="72" customFormat="1" x14ac:dyDescent="0.2">
      <c r="A773" s="99"/>
      <c r="B773" s="99" t="s">
        <v>2156</v>
      </c>
      <c r="C773" s="64" t="s">
        <v>896</v>
      </c>
      <c r="D773" s="65" t="s">
        <v>936</v>
      </c>
      <c r="E773" s="146" t="s">
        <v>536</v>
      </c>
      <c r="F773" s="139" t="s">
        <v>2137</v>
      </c>
      <c r="G773" s="147" t="s">
        <v>2151</v>
      </c>
      <c r="H773" s="74">
        <v>4.4999999999999998E-2</v>
      </c>
      <c r="I773" s="74" t="s">
        <v>2134</v>
      </c>
      <c r="J773" s="74" t="s">
        <v>1574</v>
      </c>
      <c r="K773" s="64" t="s">
        <v>2135</v>
      </c>
      <c r="L773" s="99"/>
    </row>
    <row r="774" spans="1:12" s="72" customFormat="1" x14ac:dyDescent="0.2">
      <c r="A774" s="99"/>
      <c r="B774" s="99" t="s">
        <v>2157</v>
      </c>
      <c r="C774" s="64" t="s">
        <v>896</v>
      </c>
      <c r="D774" s="65" t="s">
        <v>936</v>
      </c>
      <c r="E774" s="146" t="s">
        <v>536</v>
      </c>
      <c r="F774" s="139" t="s">
        <v>2137</v>
      </c>
      <c r="G774" s="147" t="s">
        <v>2151</v>
      </c>
      <c r="H774" s="74">
        <v>3.6999999999999998E-2</v>
      </c>
      <c r="I774" s="74" t="s">
        <v>2138</v>
      </c>
      <c r="J774" s="74" t="s">
        <v>1574</v>
      </c>
      <c r="K774" s="64" t="s">
        <v>2135</v>
      </c>
      <c r="L774" s="99"/>
    </row>
    <row r="775" spans="1:12" s="72" customFormat="1" x14ac:dyDescent="0.2">
      <c r="A775" s="99"/>
      <c r="B775" s="99" t="s">
        <v>2158</v>
      </c>
      <c r="C775" s="64" t="s">
        <v>896</v>
      </c>
      <c r="D775" s="65" t="s">
        <v>936</v>
      </c>
      <c r="E775" s="146" t="s">
        <v>536</v>
      </c>
      <c r="F775" s="139" t="s">
        <v>2137</v>
      </c>
      <c r="G775" s="147" t="s">
        <v>2151</v>
      </c>
      <c r="H775" s="74">
        <v>4.1000000000000002E-2</v>
      </c>
      <c r="I775" s="74" t="s">
        <v>2139</v>
      </c>
      <c r="J775" s="74" t="s">
        <v>1574</v>
      </c>
      <c r="K775" s="64" t="s">
        <v>2135</v>
      </c>
      <c r="L775" s="99"/>
    </row>
    <row r="776" spans="1:12" s="72" customFormat="1" x14ac:dyDescent="0.2">
      <c r="A776" s="99"/>
      <c r="B776" s="99" t="s">
        <v>2159</v>
      </c>
      <c r="C776" s="64" t="s">
        <v>896</v>
      </c>
      <c r="D776" s="65" t="s">
        <v>936</v>
      </c>
      <c r="E776" s="146" t="s">
        <v>536</v>
      </c>
      <c r="F776" s="139" t="s">
        <v>2137</v>
      </c>
      <c r="G776" s="147" t="s">
        <v>2151</v>
      </c>
      <c r="H776" s="74">
        <v>3.7999999999999999E-2</v>
      </c>
      <c r="I776" s="74" t="s">
        <v>2140</v>
      </c>
      <c r="J776" s="74" t="s">
        <v>1574</v>
      </c>
      <c r="K776" s="64" t="s">
        <v>2135</v>
      </c>
      <c r="L776" s="99"/>
    </row>
    <row r="777" spans="1:12" s="72" customFormat="1" x14ac:dyDescent="0.2">
      <c r="A777" s="99"/>
      <c r="B777" s="99" t="s">
        <v>2160</v>
      </c>
      <c r="C777" s="64" t="s">
        <v>896</v>
      </c>
      <c r="D777" s="65" t="s">
        <v>936</v>
      </c>
      <c r="E777" s="146" t="s">
        <v>536</v>
      </c>
      <c r="F777" s="139" t="s">
        <v>2137</v>
      </c>
      <c r="G777" s="147" t="s">
        <v>2169</v>
      </c>
      <c r="H777" s="74">
        <v>4.4999999999999998E-2</v>
      </c>
      <c r="I777" s="74" t="s">
        <v>2134</v>
      </c>
      <c r="J777" s="74" t="s">
        <v>1574</v>
      </c>
      <c r="K777" s="64" t="s">
        <v>2135</v>
      </c>
      <c r="L777" s="99"/>
    </row>
    <row r="778" spans="1:12" s="72" customFormat="1" x14ac:dyDescent="0.2">
      <c r="A778" s="99"/>
      <c r="B778" s="99" t="s">
        <v>2161</v>
      </c>
      <c r="C778" s="64" t="s">
        <v>896</v>
      </c>
      <c r="D778" s="65" t="s">
        <v>936</v>
      </c>
      <c r="E778" s="146" t="s">
        <v>536</v>
      </c>
      <c r="F778" s="139" t="s">
        <v>2137</v>
      </c>
      <c r="G778" s="147" t="s">
        <v>2169</v>
      </c>
      <c r="H778" s="74">
        <v>3.6999999999999998E-2</v>
      </c>
      <c r="I778" s="74" t="s">
        <v>2138</v>
      </c>
      <c r="J778" s="74" t="s">
        <v>1574</v>
      </c>
      <c r="K778" s="64" t="s">
        <v>2135</v>
      </c>
      <c r="L778" s="99"/>
    </row>
    <row r="779" spans="1:12" s="72" customFormat="1" x14ac:dyDescent="0.2">
      <c r="A779" s="99"/>
      <c r="B779" s="99" t="s">
        <v>2162</v>
      </c>
      <c r="C779" s="64" t="s">
        <v>896</v>
      </c>
      <c r="D779" s="65" t="s">
        <v>936</v>
      </c>
      <c r="E779" s="146" t="s">
        <v>536</v>
      </c>
      <c r="F779" s="139" t="s">
        <v>2137</v>
      </c>
      <c r="G779" s="147" t="s">
        <v>2169</v>
      </c>
      <c r="H779" s="74">
        <v>4.1000000000000002E-2</v>
      </c>
      <c r="I779" s="74" t="s">
        <v>2139</v>
      </c>
      <c r="J779" s="74" t="s">
        <v>1574</v>
      </c>
      <c r="K779" s="64" t="s">
        <v>2135</v>
      </c>
      <c r="L779" s="99"/>
    </row>
    <row r="780" spans="1:12" s="72" customFormat="1" x14ac:dyDescent="0.2">
      <c r="A780" s="99"/>
      <c r="B780" s="99" t="s">
        <v>2163</v>
      </c>
      <c r="C780" s="64" t="s">
        <v>896</v>
      </c>
      <c r="D780" s="65" t="s">
        <v>936</v>
      </c>
      <c r="E780" s="146" t="s">
        <v>536</v>
      </c>
      <c r="F780" s="139" t="s">
        <v>2137</v>
      </c>
      <c r="G780" s="147" t="s">
        <v>2169</v>
      </c>
      <c r="H780" s="74">
        <v>3.7999999999999999E-2</v>
      </c>
      <c r="I780" s="74" t="s">
        <v>2140</v>
      </c>
      <c r="J780" s="74" t="s">
        <v>1574</v>
      </c>
      <c r="K780" s="64" t="s">
        <v>2135</v>
      </c>
      <c r="L780" s="99"/>
    </row>
    <row r="781" spans="1:12" s="72" customFormat="1" x14ac:dyDescent="0.2">
      <c r="A781" s="99"/>
      <c r="B781" s="99" t="s">
        <v>2164</v>
      </c>
      <c r="C781" s="64" t="s">
        <v>896</v>
      </c>
      <c r="D781" s="65" t="s">
        <v>936</v>
      </c>
      <c r="E781" s="146" t="s">
        <v>536</v>
      </c>
      <c r="F781" s="139" t="s">
        <v>2137</v>
      </c>
      <c r="G781" s="147" t="s">
        <v>2170</v>
      </c>
      <c r="H781" s="74">
        <v>4.4999999999999998E-2</v>
      </c>
      <c r="I781" s="74" t="s">
        <v>2134</v>
      </c>
      <c r="J781" s="74" t="s">
        <v>1574</v>
      </c>
      <c r="K781" s="64" t="s">
        <v>2135</v>
      </c>
      <c r="L781" s="99"/>
    </row>
    <row r="782" spans="1:12" s="72" customFormat="1" x14ac:dyDescent="0.2">
      <c r="A782" s="99"/>
      <c r="B782" s="99" t="s">
        <v>2165</v>
      </c>
      <c r="C782" s="64" t="s">
        <v>896</v>
      </c>
      <c r="D782" s="65" t="s">
        <v>936</v>
      </c>
      <c r="E782" s="146" t="s">
        <v>536</v>
      </c>
      <c r="F782" s="139" t="s">
        <v>2137</v>
      </c>
      <c r="G782" s="147" t="s">
        <v>2170</v>
      </c>
      <c r="H782" s="74">
        <v>3.6999999999999998E-2</v>
      </c>
      <c r="I782" s="74" t="s">
        <v>2138</v>
      </c>
      <c r="J782" s="74" t="s">
        <v>1574</v>
      </c>
      <c r="K782" s="64" t="s">
        <v>2135</v>
      </c>
      <c r="L782" s="99"/>
    </row>
    <row r="783" spans="1:12" s="72" customFormat="1" x14ac:dyDescent="0.2">
      <c r="A783" s="99"/>
      <c r="B783" s="99" t="s">
        <v>2166</v>
      </c>
      <c r="C783" s="64" t="s">
        <v>896</v>
      </c>
      <c r="D783" s="65" t="s">
        <v>936</v>
      </c>
      <c r="E783" s="146" t="s">
        <v>536</v>
      </c>
      <c r="F783" s="139" t="s">
        <v>2137</v>
      </c>
      <c r="G783" s="147" t="s">
        <v>2170</v>
      </c>
      <c r="H783" s="74">
        <v>4.1000000000000002E-2</v>
      </c>
      <c r="I783" s="74" t="s">
        <v>2139</v>
      </c>
      <c r="J783" s="74" t="s">
        <v>1574</v>
      </c>
      <c r="K783" s="64" t="s">
        <v>2135</v>
      </c>
      <c r="L783" s="99"/>
    </row>
    <row r="784" spans="1:12" s="72" customFormat="1" x14ac:dyDescent="0.2">
      <c r="A784" s="99"/>
      <c r="B784" s="99" t="s">
        <v>2167</v>
      </c>
      <c r="C784" s="64" t="s">
        <v>896</v>
      </c>
      <c r="D784" s="65" t="s">
        <v>936</v>
      </c>
      <c r="E784" s="146" t="s">
        <v>536</v>
      </c>
      <c r="F784" s="139" t="s">
        <v>2137</v>
      </c>
      <c r="G784" s="147" t="s">
        <v>2170</v>
      </c>
      <c r="H784" s="74">
        <v>3.7999999999999999E-2</v>
      </c>
      <c r="I784" s="74" t="s">
        <v>2140</v>
      </c>
      <c r="J784" s="74" t="s">
        <v>1574</v>
      </c>
      <c r="K784" s="64" t="s">
        <v>2135</v>
      </c>
      <c r="L784" s="99"/>
    </row>
    <row r="785" spans="1:12" s="72" customFormat="1" x14ac:dyDescent="0.2">
      <c r="A785" s="99"/>
      <c r="B785" s="99" t="s">
        <v>2168</v>
      </c>
      <c r="C785" s="64" t="s">
        <v>896</v>
      </c>
      <c r="D785" s="65" t="s">
        <v>936</v>
      </c>
      <c r="E785" s="146" t="s">
        <v>536</v>
      </c>
      <c r="F785" s="139" t="s">
        <v>2137</v>
      </c>
      <c r="G785" s="147" t="s">
        <v>2171</v>
      </c>
      <c r="H785" s="74">
        <v>0.06</v>
      </c>
      <c r="I785" s="74" t="s">
        <v>2174</v>
      </c>
      <c r="J785" s="74" t="s">
        <v>1574</v>
      </c>
      <c r="K785" s="64" t="s">
        <v>2135</v>
      </c>
      <c r="L785" s="99"/>
    </row>
    <row r="786" spans="1:12" s="72" customFormat="1" x14ac:dyDescent="0.2">
      <c r="A786" s="99"/>
      <c r="B786" s="99" t="s">
        <v>2172</v>
      </c>
      <c r="C786" s="64" t="s">
        <v>896</v>
      </c>
      <c r="D786" s="65" t="s">
        <v>936</v>
      </c>
      <c r="E786" s="146" t="s">
        <v>536</v>
      </c>
      <c r="F786" s="139" t="s">
        <v>2137</v>
      </c>
      <c r="G786" s="147" t="s">
        <v>2171</v>
      </c>
      <c r="H786" s="74">
        <v>4.1000000000000002E-2</v>
      </c>
      <c r="I786" s="74" t="s">
        <v>2175</v>
      </c>
      <c r="J786" s="74" t="s">
        <v>1574</v>
      </c>
      <c r="K786" s="64" t="s">
        <v>2135</v>
      </c>
      <c r="L786" s="99"/>
    </row>
    <row r="787" spans="1:12" s="72" customFormat="1" x14ac:dyDescent="0.2">
      <c r="A787" s="99"/>
      <c r="B787" s="99" t="s">
        <v>2173</v>
      </c>
      <c r="C787" s="64" t="s">
        <v>896</v>
      </c>
      <c r="D787" s="65" t="s">
        <v>936</v>
      </c>
      <c r="E787" s="146" t="s">
        <v>536</v>
      </c>
      <c r="F787" s="139" t="s">
        <v>2137</v>
      </c>
      <c r="G787" s="147" t="s">
        <v>2171</v>
      </c>
      <c r="H787" s="74">
        <v>3.6999999999999998E-2</v>
      </c>
      <c r="I787" s="74" t="s">
        <v>2176</v>
      </c>
      <c r="J787" s="74" t="s">
        <v>1574</v>
      </c>
      <c r="K787" s="64" t="s">
        <v>2135</v>
      </c>
      <c r="L787" s="99"/>
    </row>
    <row r="788" spans="1:12" s="72" customFormat="1" x14ac:dyDescent="0.2">
      <c r="A788" s="99"/>
      <c r="B788" s="99" t="s">
        <v>2177</v>
      </c>
      <c r="C788" s="64" t="s">
        <v>896</v>
      </c>
      <c r="D788" s="65" t="s">
        <v>936</v>
      </c>
      <c r="E788" s="146" t="s">
        <v>536</v>
      </c>
      <c r="F788" s="139" t="s">
        <v>2137</v>
      </c>
      <c r="G788" s="147" t="s">
        <v>2180</v>
      </c>
      <c r="H788" s="74">
        <v>0.06</v>
      </c>
      <c r="I788" s="74" t="s">
        <v>2174</v>
      </c>
      <c r="J788" s="74" t="s">
        <v>1574</v>
      </c>
      <c r="K788" s="64" t="s">
        <v>2135</v>
      </c>
      <c r="L788" s="99"/>
    </row>
    <row r="789" spans="1:12" s="72" customFormat="1" x14ac:dyDescent="0.2">
      <c r="A789" s="99"/>
      <c r="B789" s="99" t="s">
        <v>2178</v>
      </c>
      <c r="C789" s="64" t="s">
        <v>896</v>
      </c>
      <c r="D789" s="65" t="s">
        <v>936</v>
      </c>
      <c r="E789" s="146" t="s">
        <v>536</v>
      </c>
      <c r="F789" s="139" t="s">
        <v>2137</v>
      </c>
      <c r="G789" s="147" t="s">
        <v>2180</v>
      </c>
      <c r="H789" s="74">
        <v>4.1000000000000002E-2</v>
      </c>
      <c r="I789" s="74" t="s">
        <v>2175</v>
      </c>
      <c r="J789" s="74" t="s">
        <v>1574</v>
      </c>
      <c r="K789" s="64" t="s">
        <v>2135</v>
      </c>
      <c r="L789" s="99"/>
    </row>
    <row r="790" spans="1:12" s="72" customFormat="1" x14ac:dyDescent="0.2">
      <c r="A790" s="99"/>
      <c r="B790" s="99" t="s">
        <v>2179</v>
      </c>
      <c r="C790" s="64" t="s">
        <v>896</v>
      </c>
      <c r="D790" s="65" t="s">
        <v>936</v>
      </c>
      <c r="E790" s="146" t="s">
        <v>536</v>
      </c>
      <c r="F790" s="139" t="s">
        <v>2137</v>
      </c>
      <c r="G790" s="147" t="s">
        <v>2180</v>
      </c>
      <c r="H790" s="74">
        <v>3.6999999999999998E-2</v>
      </c>
      <c r="I790" s="74" t="s">
        <v>2176</v>
      </c>
      <c r="J790" s="74" t="s">
        <v>1574</v>
      </c>
      <c r="K790" s="64" t="s">
        <v>2135</v>
      </c>
      <c r="L790" s="99"/>
    </row>
    <row r="791" spans="1:12" s="72" customFormat="1" x14ac:dyDescent="0.2">
      <c r="A791" s="99"/>
      <c r="B791" s="99" t="s">
        <v>2181</v>
      </c>
      <c r="C791" s="64" t="s">
        <v>896</v>
      </c>
      <c r="D791" s="65" t="s">
        <v>936</v>
      </c>
      <c r="E791" s="146" t="s">
        <v>536</v>
      </c>
      <c r="F791" s="139" t="s">
        <v>2137</v>
      </c>
      <c r="G791" s="147" t="s">
        <v>2184</v>
      </c>
      <c r="H791" s="74">
        <v>0.06</v>
      </c>
      <c r="I791" s="74" t="s">
        <v>2174</v>
      </c>
      <c r="J791" s="74" t="s">
        <v>1574</v>
      </c>
      <c r="K791" s="64" t="s">
        <v>2135</v>
      </c>
      <c r="L791" s="99"/>
    </row>
    <row r="792" spans="1:12" s="72" customFormat="1" x14ac:dyDescent="0.2">
      <c r="A792" s="99"/>
      <c r="B792" s="99" t="s">
        <v>2182</v>
      </c>
      <c r="C792" s="64" t="s">
        <v>896</v>
      </c>
      <c r="D792" s="65" t="s">
        <v>936</v>
      </c>
      <c r="E792" s="146" t="s">
        <v>536</v>
      </c>
      <c r="F792" s="139" t="s">
        <v>2137</v>
      </c>
      <c r="G792" s="147" t="s">
        <v>2184</v>
      </c>
      <c r="H792" s="74">
        <v>4.1000000000000002E-2</v>
      </c>
      <c r="I792" s="74" t="s">
        <v>2175</v>
      </c>
      <c r="J792" s="74" t="s">
        <v>1574</v>
      </c>
      <c r="K792" s="64" t="s">
        <v>2135</v>
      </c>
      <c r="L792" s="99"/>
    </row>
    <row r="793" spans="1:12" s="72" customFormat="1" x14ac:dyDescent="0.2">
      <c r="A793" s="99"/>
      <c r="B793" s="99" t="s">
        <v>2183</v>
      </c>
      <c r="C793" s="64" t="s">
        <v>896</v>
      </c>
      <c r="D793" s="65" t="s">
        <v>936</v>
      </c>
      <c r="E793" s="146" t="s">
        <v>536</v>
      </c>
      <c r="F793" s="139" t="s">
        <v>2137</v>
      </c>
      <c r="G793" s="147" t="s">
        <v>2184</v>
      </c>
      <c r="H793" s="74">
        <v>3.6999999999999998E-2</v>
      </c>
      <c r="I793" s="74" t="s">
        <v>2176</v>
      </c>
      <c r="J793" s="74" t="s">
        <v>1574</v>
      </c>
      <c r="K793" s="64" t="s">
        <v>2135</v>
      </c>
      <c r="L793" s="99"/>
    </row>
    <row r="794" spans="1:12" s="72" customFormat="1" x14ac:dyDescent="0.2">
      <c r="A794" s="99"/>
      <c r="B794" s="99" t="s">
        <v>2185</v>
      </c>
      <c r="C794" s="64" t="s">
        <v>896</v>
      </c>
      <c r="D794" s="65" t="s">
        <v>936</v>
      </c>
      <c r="E794" s="146" t="s">
        <v>536</v>
      </c>
      <c r="F794" s="139" t="s">
        <v>2137</v>
      </c>
      <c r="G794" s="147" t="s">
        <v>2188</v>
      </c>
      <c r="H794" s="74">
        <v>0.06</v>
      </c>
      <c r="I794" s="74" t="s">
        <v>2174</v>
      </c>
      <c r="J794" s="74" t="s">
        <v>1574</v>
      </c>
      <c r="K794" s="64" t="s">
        <v>2135</v>
      </c>
      <c r="L794" s="99"/>
    </row>
    <row r="795" spans="1:12" s="72" customFormat="1" x14ac:dyDescent="0.2">
      <c r="A795" s="99"/>
      <c r="B795" s="99" t="s">
        <v>2186</v>
      </c>
      <c r="C795" s="64" t="s">
        <v>896</v>
      </c>
      <c r="D795" s="65" t="s">
        <v>936</v>
      </c>
      <c r="E795" s="146" t="s">
        <v>536</v>
      </c>
      <c r="F795" s="139" t="s">
        <v>2137</v>
      </c>
      <c r="G795" s="147" t="s">
        <v>2188</v>
      </c>
      <c r="H795" s="74">
        <v>4.1000000000000002E-2</v>
      </c>
      <c r="I795" s="74" t="s">
        <v>2175</v>
      </c>
      <c r="J795" s="74" t="s">
        <v>1574</v>
      </c>
      <c r="K795" s="64" t="s">
        <v>2135</v>
      </c>
      <c r="L795" s="99"/>
    </row>
    <row r="796" spans="1:12" s="72" customFormat="1" x14ac:dyDescent="0.2">
      <c r="A796" s="99"/>
      <c r="B796" s="99" t="s">
        <v>2187</v>
      </c>
      <c r="C796" s="64" t="s">
        <v>896</v>
      </c>
      <c r="D796" s="65" t="s">
        <v>936</v>
      </c>
      <c r="E796" s="146" t="s">
        <v>536</v>
      </c>
      <c r="F796" s="139" t="s">
        <v>2137</v>
      </c>
      <c r="G796" s="147" t="s">
        <v>2188</v>
      </c>
      <c r="H796" s="74">
        <v>3.6999999999999998E-2</v>
      </c>
      <c r="I796" s="74" t="s">
        <v>2176</v>
      </c>
      <c r="J796" s="74" t="s">
        <v>1574</v>
      </c>
      <c r="K796" s="64" t="s">
        <v>2135</v>
      </c>
      <c r="L796" s="99"/>
    </row>
    <row r="797" spans="1:12" s="72" customFormat="1" x14ac:dyDescent="0.2">
      <c r="A797" s="99"/>
      <c r="B797" s="99" t="s">
        <v>2189</v>
      </c>
      <c r="C797" s="64" t="s">
        <v>896</v>
      </c>
      <c r="D797" s="65" t="s">
        <v>936</v>
      </c>
      <c r="E797" s="146" t="s">
        <v>536</v>
      </c>
      <c r="F797" s="139" t="s">
        <v>2137</v>
      </c>
      <c r="G797" s="147" t="s">
        <v>2192</v>
      </c>
      <c r="H797" s="74">
        <v>0.06</v>
      </c>
      <c r="I797" s="74" t="s">
        <v>2174</v>
      </c>
      <c r="J797" s="74" t="s">
        <v>1574</v>
      </c>
      <c r="K797" s="64" t="s">
        <v>2135</v>
      </c>
      <c r="L797" s="99"/>
    </row>
    <row r="798" spans="1:12" s="72" customFormat="1" x14ac:dyDescent="0.2">
      <c r="A798" s="99"/>
      <c r="B798" s="99" t="s">
        <v>2190</v>
      </c>
      <c r="C798" s="64" t="s">
        <v>896</v>
      </c>
      <c r="D798" s="65" t="s">
        <v>936</v>
      </c>
      <c r="E798" s="146" t="s">
        <v>536</v>
      </c>
      <c r="F798" s="139" t="s">
        <v>2137</v>
      </c>
      <c r="G798" s="147" t="s">
        <v>2192</v>
      </c>
      <c r="H798" s="74">
        <v>4.1000000000000002E-2</v>
      </c>
      <c r="I798" s="74" t="s">
        <v>2175</v>
      </c>
      <c r="J798" s="74" t="s">
        <v>1574</v>
      </c>
      <c r="K798" s="64" t="s">
        <v>2135</v>
      </c>
      <c r="L798" s="99"/>
    </row>
    <row r="799" spans="1:12" s="72" customFormat="1" x14ac:dyDescent="0.2">
      <c r="A799" s="99"/>
      <c r="B799" s="99" t="s">
        <v>2191</v>
      </c>
      <c r="C799" s="64" t="s">
        <v>896</v>
      </c>
      <c r="D799" s="65" t="s">
        <v>936</v>
      </c>
      <c r="E799" s="146" t="s">
        <v>536</v>
      </c>
      <c r="F799" s="139" t="s">
        <v>2137</v>
      </c>
      <c r="G799" s="147" t="s">
        <v>2192</v>
      </c>
      <c r="H799" s="74">
        <v>3.6999999999999998E-2</v>
      </c>
      <c r="I799" s="74" t="s">
        <v>2176</v>
      </c>
      <c r="J799" s="74" t="s">
        <v>1574</v>
      </c>
      <c r="K799" s="64" t="s">
        <v>2135</v>
      </c>
      <c r="L799" s="99"/>
    </row>
    <row r="800" spans="1:12" s="72" customFormat="1" x14ac:dyDescent="0.2">
      <c r="A800" s="99"/>
      <c r="B800" s="99" t="s">
        <v>2193</v>
      </c>
      <c r="C800" s="64" t="s">
        <v>896</v>
      </c>
      <c r="D800" s="65" t="s">
        <v>148</v>
      </c>
      <c r="E800" s="146" t="s">
        <v>536</v>
      </c>
      <c r="F800" s="139" t="s">
        <v>2137</v>
      </c>
      <c r="G800" s="139" t="s">
        <v>2195</v>
      </c>
      <c r="H800" s="74">
        <v>3.5999999999999997E-2</v>
      </c>
      <c r="I800" s="74" t="s">
        <v>2194</v>
      </c>
      <c r="J800" s="74" t="s">
        <v>1574</v>
      </c>
      <c r="K800" s="64" t="s">
        <v>2135</v>
      </c>
      <c r="L800" s="99"/>
    </row>
    <row r="801" spans="1:12" s="72" customFormat="1" x14ac:dyDescent="0.2">
      <c r="A801" s="99"/>
      <c r="B801" s="99" t="s">
        <v>2196</v>
      </c>
      <c r="C801" s="64" t="s">
        <v>896</v>
      </c>
      <c r="D801" s="65" t="s">
        <v>148</v>
      </c>
      <c r="E801" s="146" t="s">
        <v>536</v>
      </c>
      <c r="F801" s="139" t="s">
        <v>2137</v>
      </c>
      <c r="G801" s="139" t="s">
        <v>2197</v>
      </c>
      <c r="H801" s="74">
        <v>3.5999999999999997E-2</v>
      </c>
      <c r="I801" s="74" t="s">
        <v>2194</v>
      </c>
      <c r="J801" s="74" t="s">
        <v>1574</v>
      </c>
      <c r="K801" s="64" t="s">
        <v>2135</v>
      </c>
      <c r="L801" s="99"/>
    </row>
    <row r="802" spans="1:12" s="72" customFormat="1" x14ac:dyDescent="0.2">
      <c r="A802" s="99"/>
      <c r="B802" s="99" t="s">
        <v>2198</v>
      </c>
      <c r="C802" s="64" t="s">
        <v>896</v>
      </c>
      <c r="D802" s="65" t="s">
        <v>148</v>
      </c>
      <c r="E802" s="146" t="s">
        <v>536</v>
      </c>
      <c r="F802" s="139" t="s">
        <v>2137</v>
      </c>
      <c r="G802" s="139" t="s">
        <v>2199</v>
      </c>
      <c r="H802" s="74">
        <v>3.5999999999999997E-2</v>
      </c>
      <c r="I802" s="74" t="s">
        <v>2194</v>
      </c>
      <c r="J802" s="74" t="s">
        <v>1574</v>
      </c>
      <c r="K802" s="64" t="s">
        <v>2135</v>
      </c>
      <c r="L802" s="99"/>
    </row>
    <row r="803" spans="1:12" s="72" customFormat="1" x14ac:dyDescent="0.2">
      <c r="A803" s="99"/>
      <c r="B803" s="99" t="s">
        <v>2200</v>
      </c>
      <c r="C803" s="64" t="s">
        <v>896</v>
      </c>
      <c r="D803" s="65" t="s">
        <v>148</v>
      </c>
      <c r="E803" s="146" t="s">
        <v>536</v>
      </c>
      <c r="F803" s="139" t="s">
        <v>2137</v>
      </c>
      <c r="G803" s="139" t="s">
        <v>2201</v>
      </c>
      <c r="H803" s="74">
        <v>3.5999999999999997E-2</v>
      </c>
      <c r="I803" s="74" t="s">
        <v>2194</v>
      </c>
      <c r="J803" s="74" t="s">
        <v>1574</v>
      </c>
      <c r="K803" s="64" t="s">
        <v>2135</v>
      </c>
      <c r="L803" s="99"/>
    </row>
    <row r="804" spans="1:12" s="72" customFormat="1" x14ac:dyDescent="0.2">
      <c r="A804" s="73"/>
      <c r="B804" s="63" t="s">
        <v>935</v>
      </c>
      <c r="C804" s="64" t="s">
        <v>896</v>
      </c>
      <c r="D804" s="65" t="s">
        <v>936</v>
      </c>
      <c r="E804" s="65" t="s">
        <v>937</v>
      </c>
      <c r="F804" s="79" t="s">
        <v>2225</v>
      </c>
      <c r="G804" s="65" t="s">
        <v>2228</v>
      </c>
      <c r="H804" s="64">
        <v>4.1000000000000002E-2</v>
      </c>
      <c r="I804" s="64" t="s">
        <v>1182</v>
      </c>
      <c r="J804" s="64" t="s">
        <v>1574</v>
      </c>
      <c r="K804" s="64" t="s">
        <v>939</v>
      </c>
      <c r="L804" s="75"/>
    </row>
    <row r="805" spans="1:12" s="72" customFormat="1" x14ac:dyDescent="0.2">
      <c r="A805" s="73"/>
      <c r="B805" s="63" t="s">
        <v>2223</v>
      </c>
      <c r="C805" s="64" t="s">
        <v>896</v>
      </c>
      <c r="D805" s="65" t="s">
        <v>936</v>
      </c>
      <c r="E805" s="65" t="s">
        <v>937</v>
      </c>
      <c r="F805" s="79" t="s">
        <v>2226</v>
      </c>
      <c r="G805" s="65" t="s">
        <v>2228</v>
      </c>
      <c r="H805" s="64">
        <v>4.1000000000000002E-2</v>
      </c>
      <c r="I805" s="64" t="s">
        <v>1182</v>
      </c>
      <c r="J805" s="64" t="s">
        <v>1574</v>
      </c>
      <c r="K805" s="64" t="s">
        <v>939</v>
      </c>
      <c r="L805" s="75"/>
    </row>
    <row r="806" spans="1:12" s="72" customFormat="1" x14ac:dyDescent="0.2">
      <c r="A806" s="73"/>
      <c r="B806" s="63" t="s">
        <v>2224</v>
      </c>
      <c r="C806" s="64" t="s">
        <v>896</v>
      </c>
      <c r="D806" s="65" t="s">
        <v>936</v>
      </c>
      <c r="E806" s="65" t="s">
        <v>937</v>
      </c>
      <c r="F806" s="79" t="s">
        <v>2227</v>
      </c>
      <c r="G806" s="65" t="s">
        <v>2228</v>
      </c>
      <c r="H806" s="64">
        <v>4.1000000000000002E-2</v>
      </c>
      <c r="I806" s="64" t="s">
        <v>1182</v>
      </c>
      <c r="J806" s="64" t="s">
        <v>1574</v>
      </c>
      <c r="K806" s="64" t="s">
        <v>939</v>
      </c>
      <c r="L806" s="75"/>
    </row>
    <row r="807" spans="1:12" s="72" customFormat="1" x14ac:dyDescent="0.2">
      <c r="A807" s="73"/>
      <c r="B807" s="63" t="s">
        <v>940</v>
      </c>
      <c r="C807" s="64" t="s">
        <v>896</v>
      </c>
      <c r="D807" s="65" t="s">
        <v>936</v>
      </c>
      <c r="E807" s="65" t="s">
        <v>941</v>
      </c>
      <c r="F807" s="65" t="s">
        <v>2091</v>
      </c>
      <c r="G807" s="65" t="s">
        <v>2090</v>
      </c>
      <c r="H807" s="64">
        <v>3.6999999999999998E-2</v>
      </c>
      <c r="I807" s="64">
        <v>45</v>
      </c>
      <c r="J807" s="64" t="s">
        <v>1574</v>
      </c>
      <c r="K807" s="64" t="s">
        <v>942</v>
      </c>
      <c r="L807" s="75"/>
    </row>
    <row r="808" spans="1:12" s="72" customFormat="1" x14ac:dyDescent="0.2">
      <c r="A808" s="98"/>
      <c r="B808" s="63" t="s">
        <v>1531</v>
      </c>
      <c r="C808" s="64" t="s">
        <v>896</v>
      </c>
      <c r="D808" s="65" t="s">
        <v>936</v>
      </c>
      <c r="E808" s="65" t="s">
        <v>941</v>
      </c>
      <c r="F808" s="65" t="s">
        <v>2095</v>
      </c>
      <c r="G808" s="65" t="s">
        <v>2096</v>
      </c>
      <c r="H808" s="64">
        <v>4.7E-2</v>
      </c>
      <c r="I808" s="64">
        <v>30</v>
      </c>
      <c r="J808" s="64" t="s">
        <v>1574</v>
      </c>
      <c r="K808" s="64" t="s">
        <v>942</v>
      </c>
      <c r="L808" s="75"/>
    </row>
    <row r="809" spans="1:12" s="72" customFormat="1" x14ac:dyDescent="0.2">
      <c r="A809" s="98"/>
      <c r="B809" s="63" t="s">
        <v>2092</v>
      </c>
      <c r="C809" s="64" t="s">
        <v>896</v>
      </c>
      <c r="D809" s="65" t="s">
        <v>936</v>
      </c>
      <c r="E809" s="65" t="s">
        <v>941</v>
      </c>
      <c r="F809" s="65" t="s">
        <v>2094</v>
      </c>
      <c r="G809" s="65" t="s">
        <v>2097</v>
      </c>
      <c r="H809" s="64">
        <v>4.7E-2</v>
      </c>
      <c r="I809" s="64">
        <v>25</v>
      </c>
      <c r="J809" s="64" t="s">
        <v>1574</v>
      </c>
      <c r="K809" s="64" t="s">
        <v>942</v>
      </c>
      <c r="L809" s="75"/>
    </row>
    <row r="810" spans="1:12" s="72" customFormat="1" x14ac:dyDescent="0.2">
      <c r="A810" s="98"/>
      <c r="B810" s="63" t="s">
        <v>2093</v>
      </c>
      <c r="C810" s="64" t="s">
        <v>896</v>
      </c>
      <c r="D810" s="65" t="s">
        <v>936</v>
      </c>
      <c r="E810" s="65" t="s">
        <v>941</v>
      </c>
      <c r="F810" s="65" t="s">
        <v>2095</v>
      </c>
      <c r="G810" s="65" t="s">
        <v>2096</v>
      </c>
      <c r="H810" s="64">
        <v>4.7E-2</v>
      </c>
      <c r="I810" s="64">
        <v>25</v>
      </c>
      <c r="J810" s="64" t="s">
        <v>1574</v>
      </c>
      <c r="K810" s="64" t="s">
        <v>942</v>
      </c>
      <c r="L810" s="75"/>
    </row>
    <row r="811" spans="1:12" s="72" customFormat="1" x14ac:dyDescent="0.2">
      <c r="A811" s="98"/>
      <c r="B811" s="63" t="s">
        <v>2098</v>
      </c>
      <c r="C811" s="64" t="s">
        <v>896</v>
      </c>
      <c r="D811" s="65" t="s">
        <v>936</v>
      </c>
      <c r="E811" s="65" t="s">
        <v>941</v>
      </c>
      <c r="F811" s="65" t="s">
        <v>2094</v>
      </c>
      <c r="G811" s="65" t="s">
        <v>2097</v>
      </c>
      <c r="H811" s="64">
        <v>4.4999999999999998E-2</v>
      </c>
      <c r="I811" s="64">
        <v>25</v>
      </c>
      <c r="J811" s="64" t="s">
        <v>1574</v>
      </c>
      <c r="K811" s="64" t="s">
        <v>942</v>
      </c>
      <c r="L811" s="75"/>
    </row>
    <row r="812" spans="1:12" x14ac:dyDescent="0.2">
      <c r="A812" s="98"/>
      <c r="B812" s="63" t="s">
        <v>943</v>
      </c>
      <c r="C812" s="64" t="s">
        <v>896</v>
      </c>
      <c r="D812" s="65" t="s">
        <v>936</v>
      </c>
      <c r="E812" s="140" t="s">
        <v>1785</v>
      </c>
      <c r="F812" s="65" t="s">
        <v>947</v>
      </c>
      <c r="G812" s="65" t="s">
        <v>1788</v>
      </c>
      <c r="H812" s="74">
        <v>4.4999999999999998E-2</v>
      </c>
      <c r="I812" s="74" t="s">
        <v>1787</v>
      </c>
      <c r="J812" s="74" t="s">
        <v>1574</v>
      </c>
      <c r="K812" s="64" t="s">
        <v>944</v>
      </c>
      <c r="L812" s="75"/>
    </row>
    <row r="813" spans="1:12" x14ac:dyDescent="0.2">
      <c r="A813" s="98"/>
      <c r="B813" s="63" t="s">
        <v>1786</v>
      </c>
      <c r="C813" s="64" t="s">
        <v>896</v>
      </c>
      <c r="D813" s="65" t="s">
        <v>936</v>
      </c>
      <c r="E813" s="140" t="s">
        <v>1785</v>
      </c>
      <c r="F813" s="65" t="s">
        <v>947</v>
      </c>
      <c r="G813" s="65" t="s">
        <v>1789</v>
      </c>
      <c r="H813" s="74">
        <v>4.4999999999999998E-2</v>
      </c>
      <c r="I813" s="74" t="s">
        <v>1787</v>
      </c>
      <c r="J813" s="74" t="s">
        <v>1574</v>
      </c>
      <c r="K813" s="64" t="s">
        <v>944</v>
      </c>
      <c r="L813" s="75"/>
    </row>
    <row r="814" spans="1:12" x14ac:dyDescent="0.2">
      <c r="A814" s="98"/>
      <c r="B814" s="63" t="s">
        <v>976</v>
      </c>
      <c r="C814" s="64" t="s">
        <v>896</v>
      </c>
      <c r="D814" s="65" t="s">
        <v>936</v>
      </c>
      <c r="E814" s="140" t="s">
        <v>1790</v>
      </c>
      <c r="F814" s="65" t="s">
        <v>1792</v>
      </c>
      <c r="G814" s="65" t="s">
        <v>1793</v>
      </c>
      <c r="H814" s="74">
        <v>3.5000000000000003E-2</v>
      </c>
      <c r="I814" s="74" t="s">
        <v>1787</v>
      </c>
      <c r="J814" s="74" t="s">
        <v>1574</v>
      </c>
      <c r="K814" s="64" t="s">
        <v>1794</v>
      </c>
      <c r="L814" s="75"/>
    </row>
    <row r="815" spans="1:12" x14ac:dyDescent="0.2">
      <c r="A815" s="98"/>
      <c r="B815" s="63" t="s">
        <v>1791</v>
      </c>
      <c r="C815" s="64" t="s">
        <v>896</v>
      </c>
      <c r="D815" s="65" t="s">
        <v>936</v>
      </c>
      <c r="E815" s="140" t="s">
        <v>1790</v>
      </c>
      <c r="F815" s="65" t="s">
        <v>1795</v>
      </c>
      <c r="G815" s="65" t="s">
        <v>1796</v>
      </c>
      <c r="H815" s="74">
        <v>3.9E-2</v>
      </c>
      <c r="I815" s="74">
        <v>25</v>
      </c>
      <c r="J815" s="74" t="s">
        <v>1574</v>
      </c>
      <c r="K815" s="64" t="s">
        <v>1794</v>
      </c>
      <c r="L815" s="75"/>
    </row>
    <row r="816" spans="1:12" x14ac:dyDescent="0.2">
      <c r="A816" s="98"/>
      <c r="B816" s="63" t="s">
        <v>985</v>
      </c>
      <c r="C816" s="64" t="s">
        <v>896</v>
      </c>
      <c r="D816" s="65" t="s">
        <v>936</v>
      </c>
      <c r="E816" s="65" t="s">
        <v>966</v>
      </c>
      <c r="F816" s="65" t="s">
        <v>1814</v>
      </c>
      <c r="G816" s="65" t="s">
        <v>2085</v>
      </c>
      <c r="H816" s="74">
        <v>3.5000000000000003E-2</v>
      </c>
      <c r="I816" s="74">
        <v>40</v>
      </c>
      <c r="J816" s="74" t="s">
        <v>1574</v>
      </c>
      <c r="K816" s="64" t="s">
        <v>986</v>
      </c>
      <c r="L816" s="75"/>
    </row>
    <row r="817" spans="1:12" x14ac:dyDescent="0.2">
      <c r="A817" s="98"/>
      <c r="B817" s="63" t="s">
        <v>987</v>
      </c>
      <c r="C817" s="64" t="s">
        <v>896</v>
      </c>
      <c r="D817" s="65" t="s">
        <v>936</v>
      </c>
      <c r="E817" s="65" t="s">
        <v>966</v>
      </c>
      <c r="F817" s="65" t="s">
        <v>1814</v>
      </c>
      <c r="G817" s="65" t="s">
        <v>1815</v>
      </c>
      <c r="H817" s="74">
        <v>0.04</v>
      </c>
      <c r="I817" s="74">
        <v>25</v>
      </c>
      <c r="J817" s="74" t="s">
        <v>1574</v>
      </c>
      <c r="K817" s="64" t="s">
        <v>986</v>
      </c>
      <c r="L817" s="75"/>
    </row>
    <row r="818" spans="1:12" x14ac:dyDescent="0.2">
      <c r="A818" s="98"/>
      <c r="B818" s="63" t="s">
        <v>988</v>
      </c>
      <c r="C818" s="64" t="s">
        <v>896</v>
      </c>
      <c r="D818" s="65" t="s">
        <v>936</v>
      </c>
      <c r="E818" s="65" t="s">
        <v>967</v>
      </c>
      <c r="F818" s="65" t="s">
        <v>1831</v>
      </c>
      <c r="G818" s="65" t="s">
        <v>2090</v>
      </c>
      <c r="H818" s="74">
        <v>3.95E-2</v>
      </c>
      <c r="I818" s="74">
        <v>40</v>
      </c>
      <c r="J818" s="74" t="s">
        <v>1574</v>
      </c>
      <c r="K818" s="64" t="s">
        <v>989</v>
      </c>
      <c r="L818" s="75"/>
    </row>
    <row r="819" spans="1:12" x14ac:dyDescent="0.2">
      <c r="A819" s="98">
        <v>13.117000000000001</v>
      </c>
      <c r="B819" s="63" t="s">
        <v>994</v>
      </c>
      <c r="C819" s="64" t="s">
        <v>896</v>
      </c>
      <c r="D819" s="65" t="s">
        <v>936</v>
      </c>
      <c r="E819" s="65" t="s">
        <v>995</v>
      </c>
      <c r="F819" s="65" t="s">
        <v>996</v>
      </c>
      <c r="G819" s="65" t="s">
        <v>2222</v>
      </c>
      <c r="H819" s="74">
        <v>3.7600000000000001E-2</v>
      </c>
      <c r="I819" s="64" t="s">
        <v>2303</v>
      </c>
      <c r="J819" s="74" t="s">
        <v>1574</v>
      </c>
      <c r="K819" s="64" t="s">
        <v>997</v>
      </c>
      <c r="L819" s="75"/>
    </row>
    <row r="820" spans="1:12" x14ac:dyDescent="0.2">
      <c r="A820" s="98"/>
      <c r="B820" s="63" t="s">
        <v>1027</v>
      </c>
      <c r="C820" s="64" t="s">
        <v>896</v>
      </c>
      <c r="D820" s="65" t="s">
        <v>936</v>
      </c>
      <c r="E820" s="65" t="s">
        <v>1028</v>
      </c>
      <c r="F820" s="65" t="s">
        <v>1029</v>
      </c>
      <c r="G820" s="65" t="s">
        <v>938</v>
      </c>
      <c r="H820" s="74">
        <v>4.7E-2</v>
      </c>
      <c r="I820" s="64" t="s">
        <v>2304</v>
      </c>
      <c r="J820" s="74" t="s">
        <v>1574</v>
      </c>
      <c r="K820" s="64" t="s">
        <v>1030</v>
      </c>
      <c r="L820" s="75"/>
    </row>
    <row r="821" spans="1:12" x14ac:dyDescent="0.2">
      <c r="A821" s="98"/>
      <c r="B821" s="63" t="s">
        <v>1035</v>
      </c>
      <c r="C821" s="64" t="s">
        <v>896</v>
      </c>
      <c r="D821" s="65" t="s">
        <v>936</v>
      </c>
      <c r="E821" s="65" t="s">
        <v>1532</v>
      </c>
      <c r="F821" s="65" t="s">
        <v>1036</v>
      </c>
      <c r="G821" s="65" t="s">
        <v>1533</v>
      </c>
      <c r="H821" s="74">
        <v>3.2099999999999997E-2</v>
      </c>
      <c r="I821" s="74">
        <v>55</v>
      </c>
      <c r="J821" s="74" t="s">
        <v>1574</v>
      </c>
      <c r="K821" s="64" t="s">
        <v>1534</v>
      </c>
      <c r="L821" s="75"/>
    </row>
    <row r="822" spans="1:12" x14ac:dyDescent="0.2">
      <c r="A822" s="98"/>
      <c r="B822" s="63" t="s">
        <v>1070</v>
      </c>
      <c r="C822" s="64" t="s">
        <v>896</v>
      </c>
      <c r="D822" s="65" t="s">
        <v>936</v>
      </c>
      <c r="E822" s="65" t="s">
        <v>1071</v>
      </c>
      <c r="F822" s="65" t="s">
        <v>1072</v>
      </c>
      <c r="G822" s="65" t="s">
        <v>1073</v>
      </c>
      <c r="H822" s="74">
        <v>0.04</v>
      </c>
      <c r="I822" s="74">
        <v>45</v>
      </c>
      <c r="J822" s="74" t="s">
        <v>1574</v>
      </c>
      <c r="K822" s="64" t="s">
        <v>1074</v>
      </c>
      <c r="L822" s="75"/>
    </row>
    <row r="823" spans="1:12" x14ac:dyDescent="0.2">
      <c r="A823" s="98">
        <v>13.135</v>
      </c>
      <c r="B823" s="63" t="s">
        <v>1115</v>
      </c>
      <c r="C823" s="64" t="s">
        <v>896</v>
      </c>
      <c r="D823" s="65" t="s">
        <v>936</v>
      </c>
      <c r="E823" s="65" t="s">
        <v>1116</v>
      </c>
      <c r="F823" s="65" t="s">
        <v>1117</v>
      </c>
      <c r="G823" s="65" t="s">
        <v>1118</v>
      </c>
      <c r="H823" s="74">
        <v>2.8000000000000001E-2</v>
      </c>
      <c r="I823" s="64">
        <v>20.440000000000001</v>
      </c>
      <c r="J823" s="74" t="s">
        <v>1574</v>
      </c>
      <c r="K823" s="64" t="s">
        <v>1119</v>
      </c>
      <c r="L823" s="75"/>
    </row>
    <row r="824" spans="1:12" x14ac:dyDescent="0.2">
      <c r="A824" s="98"/>
      <c r="B824" s="63" t="s">
        <v>2123</v>
      </c>
      <c r="C824" s="64" t="s">
        <v>896</v>
      </c>
      <c r="D824" s="65" t="s">
        <v>1778</v>
      </c>
      <c r="E824" s="65" t="s">
        <v>1116</v>
      </c>
      <c r="F824" s="143" t="s">
        <v>2125</v>
      </c>
      <c r="G824" s="144" t="s">
        <v>2126</v>
      </c>
      <c r="H824" s="74">
        <v>3.5999999999999997E-2</v>
      </c>
      <c r="I824" s="74">
        <v>55</v>
      </c>
      <c r="J824" s="74" t="s">
        <v>1574</v>
      </c>
      <c r="K824" s="64" t="s">
        <v>1534</v>
      </c>
      <c r="L824" s="75"/>
    </row>
    <row r="825" spans="1:12" x14ac:dyDescent="0.2">
      <c r="A825" s="98"/>
      <c r="B825" s="63" t="s">
        <v>2124</v>
      </c>
      <c r="C825" s="64" t="s">
        <v>896</v>
      </c>
      <c r="D825" s="65" t="s">
        <v>1778</v>
      </c>
      <c r="E825" s="65" t="s">
        <v>1116</v>
      </c>
      <c r="F825" s="116" t="s">
        <v>2127</v>
      </c>
      <c r="G825" s="145" t="s">
        <v>2128</v>
      </c>
      <c r="H825" s="74">
        <v>3.6999999999999998E-2</v>
      </c>
      <c r="I825" s="74">
        <v>60</v>
      </c>
      <c r="J825" s="74" t="s">
        <v>1574</v>
      </c>
      <c r="K825" s="64" t="s">
        <v>1534</v>
      </c>
      <c r="L825" s="75"/>
    </row>
    <row r="826" spans="1:12" x14ac:dyDescent="0.2">
      <c r="B826" s="99" t="s">
        <v>1535</v>
      </c>
      <c r="C826" s="64" t="s">
        <v>896</v>
      </c>
      <c r="D826" s="65" t="s">
        <v>936</v>
      </c>
      <c r="E826" s="102" t="s">
        <v>1536</v>
      </c>
      <c r="F826" s="102" t="s">
        <v>1537</v>
      </c>
      <c r="G826" s="65" t="s">
        <v>2202</v>
      </c>
      <c r="H826" s="74">
        <v>4.5999999999999999E-2</v>
      </c>
      <c r="I826" s="64" t="s">
        <v>2305</v>
      </c>
      <c r="J826" s="74" t="s">
        <v>1574</v>
      </c>
      <c r="K826" s="64" t="s">
        <v>1538</v>
      </c>
      <c r="L826" s="99"/>
    </row>
    <row r="827" spans="1:12" x14ac:dyDescent="0.2">
      <c r="B827" s="99" t="s">
        <v>1573</v>
      </c>
      <c r="C827" s="64" t="s">
        <v>896</v>
      </c>
      <c r="D827" s="65" t="s">
        <v>1778</v>
      </c>
      <c r="E827" s="102" t="s">
        <v>1572</v>
      </c>
      <c r="F827" s="102" t="s">
        <v>2130</v>
      </c>
      <c r="G827" s="65" t="s">
        <v>2129</v>
      </c>
      <c r="H827" s="74">
        <v>2.5000000000000001E-2</v>
      </c>
      <c r="I827" s="74">
        <v>65</v>
      </c>
      <c r="J827" s="74" t="s">
        <v>1574</v>
      </c>
      <c r="K827" s="64" t="s">
        <v>1575</v>
      </c>
      <c r="L827" s="99"/>
    </row>
    <row r="828" spans="1:12" x14ac:dyDescent="0.2">
      <c r="B828" s="99" t="s">
        <v>2131</v>
      </c>
      <c r="C828" s="64" t="s">
        <v>896</v>
      </c>
      <c r="D828" s="65" t="s">
        <v>1778</v>
      </c>
      <c r="E828" s="102" t="s">
        <v>1572</v>
      </c>
      <c r="F828" s="102" t="s">
        <v>2130</v>
      </c>
      <c r="G828" s="65" t="s">
        <v>2132</v>
      </c>
      <c r="H828" s="74">
        <v>2.4500000000000001E-2</v>
      </c>
      <c r="I828" s="74">
        <v>65</v>
      </c>
      <c r="J828" s="74" t="s">
        <v>1574</v>
      </c>
      <c r="K828" s="64" t="s">
        <v>1575</v>
      </c>
      <c r="L828" s="99"/>
    </row>
    <row r="829" spans="1:12" x14ac:dyDescent="0.2">
      <c r="B829" s="99" t="s">
        <v>1764</v>
      </c>
      <c r="C829" s="64" t="s">
        <v>896</v>
      </c>
      <c r="D829" s="65" t="s">
        <v>148</v>
      </c>
      <c r="E829" s="120" t="s">
        <v>1763</v>
      </c>
      <c r="F829" s="102" t="s">
        <v>1772</v>
      </c>
      <c r="G829" s="65" t="s">
        <v>1774</v>
      </c>
      <c r="H829" s="74">
        <v>3.4000000000000002E-2</v>
      </c>
      <c r="I829" s="74">
        <v>64</v>
      </c>
      <c r="J829" s="74" t="s">
        <v>1574</v>
      </c>
      <c r="K829" s="64" t="s">
        <v>1773</v>
      </c>
      <c r="L829" s="99"/>
    </row>
    <row r="830" spans="1:12" x14ac:dyDescent="0.2">
      <c r="B830" s="99" t="s">
        <v>1765</v>
      </c>
      <c r="C830" s="64" t="s">
        <v>896</v>
      </c>
      <c r="D830" s="65" t="s">
        <v>148</v>
      </c>
      <c r="E830" s="120" t="s">
        <v>1763</v>
      </c>
      <c r="F830" s="102" t="s">
        <v>1772</v>
      </c>
      <c r="G830" s="65" t="s">
        <v>1775</v>
      </c>
      <c r="H830" s="74">
        <v>3.4000000000000002E-2</v>
      </c>
      <c r="I830" s="74">
        <v>64</v>
      </c>
      <c r="J830" s="74" t="s">
        <v>1574</v>
      </c>
      <c r="K830" s="64" t="s">
        <v>1773</v>
      </c>
      <c r="L830" s="99"/>
    </row>
    <row r="831" spans="1:12" x14ac:dyDescent="0.2">
      <c r="B831" s="99" t="s">
        <v>1766</v>
      </c>
      <c r="C831" s="64" t="s">
        <v>896</v>
      </c>
      <c r="D831" s="65" t="s">
        <v>148</v>
      </c>
      <c r="E831" s="120" t="s">
        <v>1763</v>
      </c>
      <c r="F831" s="102" t="s">
        <v>1772</v>
      </c>
      <c r="G831" s="65" t="s">
        <v>1776</v>
      </c>
      <c r="H831" s="74">
        <v>3.4000000000000002E-2</v>
      </c>
      <c r="I831" s="74">
        <v>64</v>
      </c>
      <c r="J831" s="74" t="s">
        <v>1574</v>
      </c>
      <c r="K831" s="64" t="s">
        <v>1773</v>
      </c>
      <c r="L831" s="99"/>
    </row>
    <row r="832" spans="1:12" x14ac:dyDescent="0.2">
      <c r="B832" s="99" t="s">
        <v>1767</v>
      </c>
      <c r="C832" s="64" t="s">
        <v>896</v>
      </c>
      <c r="D832" s="65" t="s">
        <v>148</v>
      </c>
      <c r="E832" s="120" t="s">
        <v>1763</v>
      </c>
      <c r="F832" s="102" t="s">
        <v>1772</v>
      </c>
      <c r="G832" s="65" t="s">
        <v>1777</v>
      </c>
      <c r="H832" s="74">
        <v>3.4000000000000002E-2</v>
      </c>
      <c r="I832" s="74">
        <v>64</v>
      </c>
      <c r="J832" s="74" t="s">
        <v>1574</v>
      </c>
      <c r="K832" s="64" t="s">
        <v>1773</v>
      </c>
      <c r="L832" s="99"/>
    </row>
    <row r="833" spans="2:12" x14ac:dyDescent="0.2">
      <c r="B833" s="99" t="s">
        <v>1768</v>
      </c>
      <c r="C833" s="64" t="s">
        <v>896</v>
      </c>
      <c r="D833" s="65" t="s">
        <v>1778</v>
      </c>
      <c r="E833" s="120" t="s">
        <v>1763</v>
      </c>
      <c r="F833" s="102" t="s">
        <v>1772</v>
      </c>
      <c r="G833" s="65" t="s">
        <v>1780</v>
      </c>
      <c r="H833" s="74">
        <v>3.5999999999999997E-2</v>
      </c>
      <c r="I833" s="74">
        <v>24</v>
      </c>
      <c r="J833" s="74" t="s">
        <v>1574</v>
      </c>
      <c r="K833" s="64" t="s">
        <v>1773</v>
      </c>
      <c r="L833" s="99"/>
    </row>
    <row r="834" spans="2:12" x14ac:dyDescent="0.2">
      <c r="B834" s="99" t="s">
        <v>1769</v>
      </c>
      <c r="C834" s="64" t="s">
        <v>896</v>
      </c>
      <c r="D834" s="65" t="s">
        <v>1778</v>
      </c>
      <c r="E834" s="120" t="s">
        <v>1763</v>
      </c>
      <c r="F834" s="102" t="s">
        <v>1772</v>
      </c>
      <c r="G834" s="65" t="s">
        <v>1779</v>
      </c>
      <c r="H834" s="74">
        <v>3.5999999999999997E-2</v>
      </c>
      <c r="I834" s="74">
        <v>24</v>
      </c>
      <c r="J834" s="74" t="s">
        <v>1574</v>
      </c>
      <c r="K834" s="64" t="s">
        <v>1773</v>
      </c>
      <c r="L834" s="99"/>
    </row>
    <row r="835" spans="2:12" x14ac:dyDescent="0.2">
      <c r="B835" s="99" t="s">
        <v>1770</v>
      </c>
      <c r="C835" s="64" t="s">
        <v>896</v>
      </c>
      <c r="D835" s="65" t="s">
        <v>936</v>
      </c>
      <c r="E835" s="120" t="s">
        <v>1763</v>
      </c>
      <c r="F835" s="102" t="s">
        <v>1772</v>
      </c>
      <c r="G835" s="65" t="s">
        <v>1782</v>
      </c>
      <c r="H835" s="74">
        <v>3.5999999999999997E-2</v>
      </c>
      <c r="I835" s="74">
        <v>24</v>
      </c>
      <c r="J835" s="74" t="s">
        <v>1574</v>
      </c>
      <c r="K835" s="64" t="s">
        <v>1773</v>
      </c>
      <c r="L835" s="99"/>
    </row>
    <row r="836" spans="2:12" x14ac:dyDescent="0.2">
      <c r="B836" s="99" t="s">
        <v>1771</v>
      </c>
      <c r="C836" s="64" t="s">
        <v>896</v>
      </c>
      <c r="D836" s="65" t="s">
        <v>936</v>
      </c>
      <c r="E836" s="120" t="s">
        <v>1763</v>
      </c>
      <c r="F836" s="102" t="s">
        <v>1772</v>
      </c>
      <c r="G836" s="65" t="s">
        <v>1781</v>
      </c>
      <c r="H836" s="74">
        <v>3.5999999999999997E-2</v>
      </c>
      <c r="I836" s="74">
        <v>24</v>
      </c>
      <c r="J836" s="74" t="s">
        <v>1574</v>
      </c>
      <c r="K836" s="64" t="s">
        <v>1773</v>
      </c>
      <c r="L836" s="99"/>
    </row>
    <row r="837" spans="2:12" x14ac:dyDescent="0.2">
      <c r="B837" s="99" t="s">
        <v>1817</v>
      </c>
      <c r="C837" s="64" t="s">
        <v>896</v>
      </c>
      <c r="D837" s="65" t="s">
        <v>1778</v>
      </c>
      <c r="E837" s="120" t="s">
        <v>1816</v>
      </c>
      <c r="F837" s="102" t="s">
        <v>1821</v>
      </c>
      <c r="G837" s="65" t="s">
        <v>2086</v>
      </c>
      <c r="H837" s="74">
        <v>4.1000000000000002E-2</v>
      </c>
      <c r="I837" s="74">
        <v>50</v>
      </c>
      <c r="J837" s="74" t="s">
        <v>1574</v>
      </c>
      <c r="K837" s="64" t="s">
        <v>1822</v>
      </c>
      <c r="L837" s="99"/>
    </row>
    <row r="838" spans="2:12" x14ac:dyDescent="0.2">
      <c r="B838" s="99" t="s">
        <v>1818</v>
      </c>
      <c r="C838" s="64" t="s">
        <v>896</v>
      </c>
      <c r="D838" s="65" t="s">
        <v>936</v>
      </c>
      <c r="E838" s="120" t="s">
        <v>1816</v>
      </c>
      <c r="F838" s="102" t="s">
        <v>1821</v>
      </c>
      <c r="G838" s="65" t="s">
        <v>2087</v>
      </c>
      <c r="H838" s="74">
        <v>4.1000000000000002E-2</v>
      </c>
      <c r="I838" s="74">
        <v>40</v>
      </c>
      <c r="J838" s="74" t="s">
        <v>1574</v>
      </c>
      <c r="K838" s="64" t="s">
        <v>1822</v>
      </c>
      <c r="L838" s="99"/>
    </row>
    <row r="839" spans="2:12" x14ac:dyDescent="0.2">
      <c r="B839" s="99" t="s">
        <v>1819</v>
      </c>
      <c r="C839" s="64" t="s">
        <v>896</v>
      </c>
      <c r="D839" s="65" t="s">
        <v>148</v>
      </c>
      <c r="E839" s="120" t="s">
        <v>1816</v>
      </c>
      <c r="F839" s="102" t="s">
        <v>1821</v>
      </c>
      <c r="G839" s="65" t="s">
        <v>2088</v>
      </c>
      <c r="H839" s="74">
        <v>4.1000000000000002E-2</v>
      </c>
      <c r="I839" s="74">
        <v>40</v>
      </c>
      <c r="J839" s="74" t="s">
        <v>1574</v>
      </c>
      <c r="K839" s="64" t="s">
        <v>1822</v>
      </c>
      <c r="L839" s="99"/>
    </row>
    <row r="840" spans="2:12" x14ac:dyDescent="0.2">
      <c r="B840" s="99" t="s">
        <v>1820</v>
      </c>
      <c r="C840" s="64" t="s">
        <v>896</v>
      </c>
      <c r="D840" s="65" t="s">
        <v>936</v>
      </c>
      <c r="E840" s="120" t="s">
        <v>1816</v>
      </c>
      <c r="F840" s="102" t="s">
        <v>2089</v>
      </c>
      <c r="G840" s="65" t="s">
        <v>1823</v>
      </c>
      <c r="H840" s="74">
        <v>4.9000000000000002E-2</v>
      </c>
      <c r="I840" s="74">
        <v>25</v>
      </c>
      <c r="J840" s="74" t="s">
        <v>1574</v>
      </c>
      <c r="K840" s="64" t="s">
        <v>1822</v>
      </c>
      <c r="L840" s="99"/>
    </row>
    <row r="841" spans="2:12" x14ac:dyDescent="0.2">
      <c r="B841" s="99" t="s">
        <v>1825</v>
      </c>
      <c r="C841" s="64" t="s">
        <v>896</v>
      </c>
      <c r="D841" s="65" t="s">
        <v>1778</v>
      </c>
      <c r="E841" s="120" t="s">
        <v>1824</v>
      </c>
      <c r="F841" s="102" t="s">
        <v>1826</v>
      </c>
      <c r="G841" s="65" t="s">
        <v>1829</v>
      </c>
      <c r="H841" s="74">
        <v>3.5999999999999997E-2</v>
      </c>
      <c r="I841" s="74">
        <v>55</v>
      </c>
      <c r="J841" s="74" t="s">
        <v>1574</v>
      </c>
      <c r="K841" s="64" t="s">
        <v>1827</v>
      </c>
      <c r="L841" s="99"/>
    </row>
    <row r="842" spans="2:12" x14ac:dyDescent="0.2">
      <c r="B842" s="99" t="s">
        <v>1828</v>
      </c>
      <c r="C842" s="64" t="s">
        <v>896</v>
      </c>
      <c r="D842" s="65" t="s">
        <v>1778</v>
      </c>
      <c r="E842" s="120" t="s">
        <v>1824</v>
      </c>
      <c r="F842" s="102" t="s">
        <v>1826</v>
      </c>
      <c r="G842" s="65" t="s">
        <v>1830</v>
      </c>
      <c r="H842" s="74">
        <v>3.5999999999999997E-2</v>
      </c>
      <c r="I842" s="74">
        <v>50</v>
      </c>
      <c r="J842" s="74" t="s">
        <v>1574</v>
      </c>
      <c r="K842" s="64" t="s">
        <v>1827</v>
      </c>
      <c r="L842" s="99"/>
    </row>
    <row r="843" spans="2:12" x14ac:dyDescent="0.2">
      <c r="B843" s="99" t="s">
        <v>2204</v>
      </c>
      <c r="C843" s="64" t="s">
        <v>896</v>
      </c>
      <c r="D843" s="65" t="s">
        <v>936</v>
      </c>
      <c r="E843" s="120" t="s">
        <v>2203</v>
      </c>
      <c r="F843" s="102" t="s">
        <v>2205</v>
      </c>
      <c r="G843" s="65" t="s">
        <v>2206</v>
      </c>
      <c r="H843" s="74">
        <v>3.6999999999999998E-2</v>
      </c>
      <c r="I843" s="74">
        <v>50</v>
      </c>
      <c r="J843" s="74" t="s">
        <v>1574</v>
      </c>
      <c r="K843" s="64" t="s">
        <v>2207</v>
      </c>
      <c r="L843" s="99"/>
    </row>
    <row r="844" spans="2:12" x14ac:dyDescent="0.2">
      <c r="B844" s="99" t="s">
        <v>2230</v>
      </c>
      <c r="C844" s="64" t="s">
        <v>896</v>
      </c>
      <c r="D844" s="65" t="s">
        <v>936</v>
      </c>
      <c r="E844" s="120" t="s">
        <v>2229</v>
      </c>
      <c r="F844" s="116" t="s">
        <v>2231</v>
      </c>
      <c r="G844" s="149" t="s">
        <v>2232</v>
      </c>
      <c r="H844" s="74">
        <v>4.4999999999999998E-2</v>
      </c>
      <c r="I844" s="74" t="s">
        <v>2233</v>
      </c>
      <c r="J844" s="74" t="s">
        <v>1574</v>
      </c>
      <c r="K844" s="64" t="s">
        <v>2234</v>
      </c>
      <c r="L844" s="99"/>
    </row>
    <row r="845" spans="2:12" x14ac:dyDescent="0.2">
      <c r="B845" s="99" t="s">
        <v>2235</v>
      </c>
      <c r="C845" s="64" t="s">
        <v>896</v>
      </c>
      <c r="D845" s="65" t="s">
        <v>148</v>
      </c>
      <c r="E845" s="120" t="s">
        <v>2229</v>
      </c>
      <c r="F845" s="123" t="s">
        <v>2231</v>
      </c>
      <c r="G845" s="116" t="s">
        <v>2238</v>
      </c>
      <c r="H845" s="74">
        <v>4.4999999999999998E-2</v>
      </c>
      <c r="I845" s="74" t="s">
        <v>2233</v>
      </c>
      <c r="J845" s="74" t="s">
        <v>1574</v>
      </c>
      <c r="K845" s="64" t="s">
        <v>2234</v>
      </c>
      <c r="L845" s="99"/>
    </row>
    <row r="846" spans="2:12" x14ac:dyDescent="0.2">
      <c r="B846" s="99" t="s">
        <v>2236</v>
      </c>
      <c r="C846" s="64" t="s">
        <v>896</v>
      </c>
      <c r="D846" s="65" t="s">
        <v>148</v>
      </c>
      <c r="E846" s="120" t="s">
        <v>2229</v>
      </c>
      <c r="F846" s="102" t="s">
        <v>2239</v>
      </c>
      <c r="G846" s="65" t="s">
        <v>2240</v>
      </c>
      <c r="H846" s="74">
        <v>4.2000000000000003E-2</v>
      </c>
      <c r="I846" s="74" t="s">
        <v>2241</v>
      </c>
      <c r="J846" s="74" t="s">
        <v>1574</v>
      </c>
      <c r="K846" s="64" t="s">
        <v>2234</v>
      </c>
      <c r="L846" s="99"/>
    </row>
    <row r="847" spans="2:12" ht="12.75" customHeight="1" x14ac:dyDescent="0.2">
      <c r="B847" s="99" t="s">
        <v>2237</v>
      </c>
      <c r="C847" s="64" t="s">
        <v>896</v>
      </c>
      <c r="D847" s="65" t="s">
        <v>936</v>
      </c>
      <c r="E847" s="120" t="s">
        <v>2229</v>
      </c>
      <c r="F847" s="102" t="s">
        <v>2239</v>
      </c>
      <c r="G847" s="116" t="s">
        <v>2242</v>
      </c>
      <c r="H847" s="74">
        <v>4.2000000000000003E-2</v>
      </c>
      <c r="I847" s="74" t="s">
        <v>2241</v>
      </c>
      <c r="J847" s="74" t="s">
        <v>1574</v>
      </c>
      <c r="K847" s="64" t="s">
        <v>2234</v>
      </c>
      <c r="L847" s="99"/>
    </row>
    <row r="848" spans="2:12" ht="12.75" customHeight="1" x14ac:dyDescent="0.2">
      <c r="B848" s="99" t="s">
        <v>2325</v>
      </c>
      <c r="C848" s="64" t="s">
        <v>896</v>
      </c>
      <c r="D848" s="65" t="s">
        <v>936</v>
      </c>
      <c r="E848" s="120" t="s">
        <v>2327</v>
      </c>
      <c r="F848" s="94" t="s">
        <v>2328</v>
      </c>
      <c r="G848" s="116" t="s">
        <v>2329</v>
      </c>
      <c r="H848" s="74">
        <v>2.7E-2</v>
      </c>
      <c r="I848" s="74">
        <v>45</v>
      </c>
      <c r="J848" s="74" t="s">
        <v>1574</v>
      </c>
      <c r="K848" s="64" t="s">
        <v>2330</v>
      </c>
      <c r="L848" s="99"/>
    </row>
    <row r="849" spans="1:12" x14ac:dyDescent="0.2">
      <c r="A849" s="98"/>
      <c r="B849" s="63" t="s">
        <v>945</v>
      </c>
      <c r="C849" s="64" t="s">
        <v>946</v>
      </c>
      <c r="D849" s="65" t="s">
        <v>328</v>
      </c>
      <c r="E849" s="65" t="s">
        <v>948</v>
      </c>
      <c r="F849" s="116" t="s">
        <v>2121</v>
      </c>
      <c r="G849" s="65" t="s">
        <v>951</v>
      </c>
      <c r="H849" s="74">
        <v>0.03</v>
      </c>
      <c r="I849" s="74">
        <v>35</v>
      </c>
      <c r="J849" s="74" t="s">
        <v>952</v>
      </c>
      <c r="K849" s="64" t="s">
        <v>953</v>
      </c>
      <c r="L849" s="75"/>
    </row>
    <row r="850" spans="1:12" x14ac:dyDescent="0.2">
      <c r="A850" s="98"/>
      <c r="B850" s="63" t="s">
        <v>954</v>
      </c>
      <c r="C850" s="64" t="s">
        <v>946</v>
      </c>
      <c r="D850" s="65" t="s">
        <v>328</v>
      </c>
      <c r="E850" s="65" t="s">
        <v>948</v>
      </c>
      <c r="F850" s="65" t="s">
        <v>955</v>
      </c>
      <c r="G850" s="65" t="s">
        <v>956</v>
      </c>
      <c r="H850" s="74">
        <v>0.03</v>
      </c>
      <c r="I850" s="74">
        <v>55</v>
      </c>
      <c r="J850" s="74" t="s">
        <v>952</v>
      </c>
      <c r="K850" s="64" t="s">
        <v>953</v>
      </c>
      <c r="L850" s="75"/>
    </row>
    <row r="851" spans="1:12" x14ac:dyDescent="0.2">
      <c r="A851" s="98"/>
      <c r="B851" s="63" t="s">
        <v>1539</v>
      </c>
      <c r="C851" s="64" t="s">
        <v>946</v>
      </c>
      <c r="D851" s="65" t="s">
        <v>328</v>
      </c>
      <c r="E851" s="140" t="s">
        <v>1758</v>
      </c>
      <c r="F851" s="65" t="s">
        <v>1759</v>
      </c>
      <c r="G851" s="65" t="s">
        <v>1760</v>
      </c>
      <c r="H851" s="74">
        <v>2.1999999999999999E-2</v>
      </c>
      <c r="I851" s="74">
        <v>35</v>
      </c>
      <c r="J851" s="74" t="s">
        <v>952</v>
      </c>
      <c r="K851" s="64" t="s">
        <v>1540</v>
      </c>
      <c r="L851" s="75"/>
    </row>
    <row r="852" spans="1:12" x14ac:dyDescent="0.2">
      <c r="A852" s="98"/>
      <c r="B852" s="63" t="s">
        <v>1590</v>
      </c>
      <c r="C852" s="64" t="s">
        <v>946</v>
      </c>
      <c r="D852" s="65" t="s">
        <v>328</v>
      </c>
      <c r="E852" s="140" t="s">
        <v>1758</v>
      </c>
      <c r="F852" s="65" t="s">
        <v>950</v>
      </c>
      <c r="G852" s="65" t="s">
        <v>1761</v>
      </c>
      <c r="H852" s="74">
        <v>2.4E-2</v>
      </c>
      <c r="I852" s="74">
        <v>35</v>
      </c>
      <c r="J852" s="74" t="s">
        <v>952</v>
      </c>
      <c r="K852" s="64" t="s">
        <v>1540</v>
      </c>
      <c r="L852" s="125"/>
    </row>
    <row r="853" spans="1:12" x14ac:dyDescent="0.2">
      <c r="A853" s="98"/>
      <c r="B853" s="63" t="s">
        <v>1541</v>
      </c>
      <c r="C853" s="64" t="s">
        <v>946</v>
      </c>
      <c r="D853" s="65" t="s">
        <v>328</v>
      </c>
      <c r="E853" s="140" t="s">
        <v>1758</v>
      </c>
      <c r="F853" s="65" t="s">
        <v>950</v>
      </c>
      <c r="G853" s="65" t="s">
        <v>1762</v>
      </c>
      <c r="H853" s="74">
        <v>2.5999999999999999E-2</v>
      </c>
      <c r="I853" s="74">
        <v>35</v>
      </c>
      <c r="J853" s="74" t="s">
        <v>952</v>
      </c>
      <c r="K853" s="64" t="s">
        <v>1540</v>
      </c>
      <c r="L853" s="125"/>
    </row>
    <row r="854" spans="1:12" x14ac:dyDescent="0.2">
      <c r="B854" s="99" t="s">
        <v>1542</v>
      </c>
      <c r="C854" s="64" t="s">
        <v>1543</v>
      </c>
      <c r="D854" s="65" t="s">
        <v>161</v>
      </c>
      <c r="E854" s="126" t="s">
        <v>1544</v>
      </c>
      <c r="F854" s="102" t="s">
        <v>1545</v>
      </c>
      <c r="G854" s="65" t="s">
        <v>1546</v>
      </c>
      <c r="H854" s="99">
        <v>7.6999999999999999E-2</v>
      </c>
      <c r="I854" s="131">
        <v>740</v>
      </c>
      <c r="J854" s="99" t="s">
        <v>1547</v>
      </c>
      <c r="K854" s="99" t="s">
        <v>1548</v>
      </c>
      <c r="L854" s="127"/>
    </row>
    <row r="855" spans="1:12" x14ac:dyDescent="0.2">
      <c r="B855" s="99" t="s">
        <v>1587</v>
      </c>
      <c r="C855" s="99" t="s">
        <v>1543</v>
      </c>
      <c r="D855" s="65" t="s">
        <v>161</v>
      </c>
      <c r="E855" s="65" t="s">
        <v>1585</v>
      </c>
      <c r="F855" s="65" t="s">
        <v>1583</v>
      </c>
      <c r="G855" s="102" t="s">
        <v>1586</v>
      </c>
      <c r="H855" s="99">
        <v>6.0999999999999999E-2</v>
      </c>
      <c r="I855" s="131">
        <v>188.8</v>
      </c>
      <c r="J855" s="74" t="s">
        <v>1584</v>
      </c>
      <c r="K855" s="99" t="s">
        <v>1548</v>
      </c>
      <c r="L855" s="99"/>
    </row>
    <row r="856" spans="1:12" x14ac:dyDescent="0.2">
      <c r="B856" s="99" t="s">
        <v>2407</v>
      </c>
      <c r="C856" s="99" t="s">
        <v>1543</v>
      </c>
      <c r="D856" s="65" t="s">
        <v>161</v>
      </c>
      <c r="E856" s="65" t="s">
        <v>2408</v>
      </c>
      <c r="F856" s="65" t="s">
        <v>2409</v>
      </c>
      <c r="G856" s="102" t="s">
        <v>2412</v>
      </c>
      <c r="H856" s="99">
        <v>8.8599999999999998E-2</v>
      </c>
      <c r="I856" s="131">
        <v>550</v>
      </c>
      <c r="J856" s="74" t="s">
        <v>2410</v>
      </c>
      <c r="K856" s="99" t="s">
        <v>1548</v>
      </c>
      <c r="L856" s="99"/>
    </row>
    <row r="857" spans="1:12" x14ac:dyDescent="0.2">
      <c r="B857" s="99" t="s">
        <v>2411</v>
      </c>
      <c r="C857" s="99" t="s">
        <v>1543</v>
      </c>
      <c r="D857" s="65" t="s">
        <v>161</v>
      </c>
      <c r="E857" s="65" t="s">
        <v>2408</v>
      </c>
      <c r="F857" s="65" t="s">
        <v>2409</v>
      </c>
      <c r="G857" s="102" t="s">
        <v>2413</v>
      </c>
      <c r="H857" s="99">
        <v>0.1507</v>
      </c>
      <c r="I857" s="131">
        <v>1300</v>
      </c>
      <c r="J857" s="74" t="s">
        <v>2410</v>
      </c>
      <c r="K857" s="99" t="s">
        <v>1548</v>
      </c>
      <c r="L857" s="99"/>
    </row>
    <row r="859" spans="1:12" x14ac:dyDescent="0.2">
      <c r="C859" s="1" t="s">
        <v>2306</v>
      </c>
      <c r="D859" s="152"/>
      <c r="E859" s="94" t="s">
        <v>2308</v>
      </c>
    </row>
    <row r="861" spans="1:12" x14ac:dyDescent="0.2">
      <c r="D861" s="153"/>
      <c r="E861" s="94" t="s">
        <v>2307</v>
      </c>
    </row>
  </sheetData>
  <sheetProtection algorithmName="SHA-512" hashValue="kc27pJzEysZVjYFdaL8UdxA7UeeOF2ixy291GVzqsZDpK51dGaiW2r3CTBr0VruHhvDJS8Sy7oRy2izlQetjVA==" saltValue="OslRtJymMKW6lcmJspNFUg==" spinCount="100000" sheet="1" objects="1" scenarios="1"/>
  <autoFilter ref="B1:K857" xr:uid="{00000000-0009-0000-0000-000001000000}"/>
  <sortState xmlns:xlrd2="http://schemas.microsoft.com/office/spreadsheetml/2017/richdata2" ref="A2:L502">
    <sortCondition ref="B452"/>
  </sortState>
  <phoneticPr fontId="25" type="noConversion"/>
  <pageMargins left="0.7" right="0.7" top="0.75" bottom="0.75" header="0.3" footer="0.3"/>
  <pageSetup paperSize="9" orientation="landscape" r:id="rId1"/>
  <headerFooter>
    <oddFooter>&amp;C&amp;"Dubai,Regular"&amp;09&amp;K00C000OPEN DATA / بيانات مفتوحة</oddFooter>
    <evenFooter>&amp;C&amp;"Dubai,Regular"&amp;09&amp;K00C000OPEN DATA / بيانات مفتوحة</evenFooter>
    <firstFooter>&amp;C&amp;"Dubai,Regular"&amp;09&amp;K00C000OPEN DATA / بيانات مفتوحة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V134"/>
  <sheetViews>
    <sheetView zoomScale="80" zoomScaleNormal="80" zoomScaleSheetLayoutView="82" workbookViewId="0">
      <selection activeCell="C14" sqref="C14:G14"/>
    </sheetView>
  </sheetViews>
  <sheetFormatPr defaultRowHeight="15.75" x14ac:dyDescent="0.25"/>
  <cols>
    <col min="1" max="1" width="12.42578125" style="11" customWidth="1"/>
    <col min="2" max="2" width="13" style="11" customWidth="1"/>
    <col min="3" max="3" width="22" style="11" customWidth="1"/>
    <col min="4" max="4" width="65" style="11" customWidth="1"/>
    <col min="5" max="5" width="21.42578125" style="11" customWidth="1"/>
    <col min="6" max="6" width="13.42578125" style="11" customWidth="1"/>
    <col min="7" max="7" width="23.5703125" style="11" customWidth="1"/>
    <col min="8" max="8" width="12" style="11" customWidth="1"/>
    <col min="9" max="9" width="14.42578125" style="11" customWidth="1"/>
    <col min="10" max="10" width="11.5703125" style="11" customWidth="1"/>
    <col min="11" max="11" width="9.140625" style="11" hidden="1" customWidth="1"/>
    <col min="12" max="12" width="11" style="12" hidden="1" customWidth="1"/>
    <col min="13" max="13" width="9.140625" style="12" hidden="1" customWidth="1"/>
    <col min="14" max="14" width="11.5703125" style="11" hidden="1" customWidth="1"/>
    <col min="15" max="16" width="9.140625" style="11" hidden="1" customWidth="1"/>
    <col min="17" max="17" width="13.42578125" style="11" hidden="1" customWidth="1"/>
    <col min="18" max="22" width="9.140625" style="11" hidden="1" customWidth="1"/>
    <col min="23" max="77" width="9.140625" style="11" customWidth="1"/>
    <col min="78" max="78" width="15.5703125" style="11" customWidth="1"/>
    <col min="79" max="79" width="8.42578125" style="11" customWidth="1"/>
    <col min="80" max="80" width="7.5703125" style="11" customWidth="1"/>
    <col min="81" max="227" width="9.140625" style="11" customWidth="1"/>
    <col min="228" max="256" width="9.140625" style="11"/>
    <col min="257" max="257" width="11.5703125" style="11" customWidth="1"/>
    <col min="258" max="258" width="13" style="11" customWidth="1"/>
    <col min="259" max="259" width="18.42578125" style="11" customWidth="1"/>
    <col min="260" max="260" width="65" style="11" customWidth="1"/>
    <col min="261" max="261" width="21.42578125" style="11" customWidth="1"/>
    <col min="262" max="262" width="13.42578125" style="11" customWidth="1"/>
    <col min="263" max="263" width="23.5703125" style="11" customWidth="1"/>
    <col min="264" max="264" width="12" style="11" customWidth="1"/>
    <col min="265" max="265" width="14.42578125" style="11" customWidth="1"/>
    <col min="266" max="266" width="11.5703125" style="11" customWidth="1"/>
    <col min="267" max="267" width="9.140625" style="11" customWidth="1"/>
    <col min="268" max="268" width="11" style="11" customWidth="1"/>
    <col min="269" max="269" width="9.140625" style="11" customWidth="1"/>
    <col min="270" max="270" width="11.5703125" style="11" customWidth="1"/>
    <col min="271" max="284" width="9.140625" style="11" customWidth="1"/>
    <col min="285" max="512" width="9.140625" style="11"/>
    <col min="513" max="513" width="11.5703125" style="11" customWidth="1"/>
    <col min="514" max="514" width="13" style="11" customWidth="1"/>
    <col min="515" max="515" width="18.42578125" style="11" customWidth="1"/>
    <col min="516" max="516" width="65" style="11" customWidth="1"/>
    <col min="517" max="517" width="21.42578125" style="11" customWidth="1"/>
    <col min="518" max="518" width="13.42578125" style="11" customWidth="1"/>
    <col min="519" max="519" width="23.5703125" style="11" customWidth="1"/>
    <col min="520" max="520" width="12" style="11" customWidth="1"/>
    <col min="521" max="521" width="14.42578125" style="11" customWidth="1"/>
    <col min="522" max="522" width="11.5703125" style="11" customWidth="1"/>
    <col min="523" max="523" width="9.140625" style="11" customWidth="1"/>
    <col min="524" max="524" width="11" style="11" customWidth="1"/>
    <col min="525" max="525" width="9.140625" style="11" customWidth="1"/>
    <col min="526" max="526" width="11.5703125" style="11" customWidth="1"/>
    <col min="527" max="540" width="9.140625" style="11" customWidth="1"/>
    <col min="541" max="768" width="9.140625" style="11"/>
    <col min="769" max="769" width="11.5703125" style="11" customWidth="1"/>
    <col min="770" max="770" width="13" style="11" customWidth="1"/>
    <col min="771" max="771" width="18.42578125" style="11" customWidth="1"/>
    <col min="772" max="772" width="65" style="11" customWidth="1"/>
    <col min="773" max="773" width="21.42578125" style="11" customWidth="1"/>
    <col min="774" max="774" width="13.42578125" style="11" customWidth="1"/>
    <col min="775" max="775" width="23.5703125" style="11" customWidth="1"/>
    <col min="776" max="776" width="12" style="11" customWidth="1"/>
    <col min="777" max="777" width="14.42578125" style="11" customWidth="1"/>
    <col min="778" max="778" width="11.5703125" style="11" customWidth="1"/>
    <col min="779" max="779" width="9.140625" style="11" customWidth="1"/>
    <col min="780" max="780" width="11" style="11" customWidth="1"/>
    <col min="781" max="781" width="9.140625" style="11" customWidth="1"/>
    <col min="782" max="782" width="11.5703125" style="11" customWidth="1"/>
    <col min="783" max="796" width="9.140625" style="11" customWidth="1"/>
    <col min="797" max="1024" width="9.140625" style="11"/>
    <col min="1025" max="1025" width="11.5703125" style="11" customWidth="1"/>
    <col min="1026" max="1026" width="13" style="11" customWidth="1"/>
    <col min="1027" max="1027" width="18.42578125" style="11" customWidth="1"/>
    <col min="1028" max="1028" width="65" style="11" customWidth="1"/>
    <col min="1029" max="1029" width="21.42578125" style="11" customWidth="1"/>
    <col min="1030" max="1030" width="13.42578125" style="11" customWidth="1"/>
    <col min="1031" max="1031" width="23.5703125" style="11" customWidth="1"/>
    <col min="1032" max="1032" width="12" style="11" customWidth="1"/>
    <col min="1033" max="1033" width="14.42578125" style="11" customWidth="1"/>
    <col min="1034" max="1034" width="11.5703125" style="11" customWidth="1"/>
    <col min="1035" max="1035" width="9.140625" style="11" customWidth="1"/>
    <col min="1036" max="1036" width="11" style="11" customWidth="1"/>
    <col min="1037" max="1037" width="9.140625" style="11" customWidth="1"/>
    <col min="1038" max="1038" width="11.5703125" style="11" customWidth="1"/>
    <col min="1039" max="1052" width="9.140625" style="11" customWidth="1"/>
    <col min="1053" max="1280" width="9.140625" style="11"/>
    <col min="1281" max="1281" width="11.5703125" style="11" customWidth="1"/>
    <col min="1282" max="1282" width="13" style="11" customWidth="1"/>
    <col min="1283" max="1283" width="18.42578125" style="11" customWidth="1"/>
    <col min="1284" max="1284" width="65" style="11" customWidth="1"/>
    <col min="1285" max="1285" width="21.42578125" style="11" customWidth="1"/>
    <col min="1286" max="1286" width="13.42578125" style="11" customWidth="1"/>
    <col min="1287" max="1287" width="23.5703125" style="11" customWidth="1"/>
    <col min="1288" max="1288" width="12" style="11" customWidth="1"/>
    <col min="1289" max="1289" width="14.42578125" style="11" customWidth="1"/>
    <col min="1290" max="1290" width="11.5703125" style="11" customWidth="1"/>
    <col min="1291" max="1291" width="9.140625" style="11" customWidth="1"/>
    <col min="1292" max="1292" width="11" style="11" customWidth="1"/>
    <col min="1293" max="1293" width="9.140625" style="11" customWidth="1"/>
    <col min="1294" max="1294" width="11.5703125" style="11" customWidth="1"/>
    <col min="1295" max="1308" width="9.140625" style="11" customWidth="1"/>
    <col min="1309" max="1536" width="9.140625" style="11"/>
    <col min="1537" max="1537" width="11.5703125" style="11" customWidth="1"/>
    <col min="1538" max="1538" width="13" style="11" customWidth="1"/>
    <col min="1539" max="1539" width="18.42578125" style="11" customWidth="1"/>
    <col min="1540" max="1540" width="65" style="11" customWidth="1"/>
    <col min="1541" max="1541" width="21.42578125" style="11" customWidth="1"/>
    <col min="1542" max="1542" width="13.42578125" style="11" customWidth="1"/>
    <col min="1543" max="1543" width="23.5703125" style="11" customWidth="1"/>
    <col min="1544" max="1544" width="12" style="11" customWidth="1"/>
    <col min="1545" max="1545" width="14.42578125" style="11" customWidth="1"/>
    <col min="1546" max="1546" width="11.5703125" style="11" customWidth="1"/>
    <col min="1547" max="1547" width="9.140625" style="11" customWidth="1"/>
    <col min="1548" max="1548" width="11" style="11" customWidth="1"/>
    <col min="1549" max="1549" width="9.140625" style="11" customWidth="1"/>
    <col min="1550" max="1550" width="11.5703125" style="11" customWidth="1"/>
    <col min="1551" max="1564" width="9.140625" style="11" customWidth="1"/>
    <col min="1565" max="1792" width="9.140625" style="11"/>
    <col min="1793" max="1793" width="11.5703125" style="11" customWidth="1"/>
    <col min="1794" max="1794" width="13" style="11" customWidth="1"/>
    <col min="1795" max="1795" width="18.42578125" style="11" customWidth="1"/>
    <col min="1796" max="1796" width="65" style="11" customWidth="1"/>
    <col min="1797" max="1797" width="21.42578125" style="11" customWidth="1"/>
    <col min="1798" max="1798" width="13.42578125" style="11" customWidth="1"/>
    <col min="1799" max="1799" width="23.5703125" style="11" customWidth="1"/>
    <col min="1800" max="1800" width="12" style="11" customWidth="1"/>
    <col min="1801" max="1801" width="14.42578125" style="11" customWidth="1"/>
    <col min="1802" max="1802" width="11.5703125" style="11" customWidth="1"/>
    <col min="1803" max="1803" width="9.140625" style="11" customWidth="1"/>
    <col min="1804" max="1804" width="11" style="11" customWidth="1"/>
    <col min="1805" max="1805" width="9.140625" style="11" customWidth="1"/>
    <col min="1806" max="1806" width="11.5703125" style="11" customWidth="1"/>
    <col min="1807" max="1820" width="9.140625" style="11" customWidth="1"/>
    <col min="1821" max="2048" width="9.140625" style="11"/>
    <col min="2049" max="2049" width="11.5703125" style="11" customWidth="1"/>
    <col min="2050" max="2050" width="13" style="11" customWidth="1"/>
    <col min="2051" max="2051" width="18.42578125" style="11" customWidth="1"/>
    <col min="2052" max="2052" width="65" style="11" customWidth="1"/>
    <col min="2053" max="2053" width="21.42578125" style="11" customWidth="1"/>
    <col min="2054" max="2054" width="13.42578125" style="11" customWidth="1"/>
    <col min="2055" max="2055" width="23.5703125" style="11" customWidth="1"/>
    <col min="2056" max="2056" width="12" style="11" customWidth="1"/>
    <col min="2057" max="2057" width="14.42578125" style="11" customWidth="1"/>
    <col min="2058" max="2058" width="11.5703125" style="11" customWidth="1"/>
    <col min="2059" max="2059" width="9.140625" style="11" customWidth="1"/>
    <col min="2060" max="2060" width="11" style="11" customWidth="1"/>
    <col min="2061" max="2061" width="9.140625" style="11" customWidth="1"/>
    <col min="2062" max="2062" width="11.5703125" style="11" customWidth="1"/>
    <col min="2063" max="2076" width="9.140625" style="11" customWidth="1"/>
    <col min="2077" max="2304" width="9.140625" style="11"/>
    <col min="2305" max="2305" width="11.5703125" style="11" customWidth="1"/>
    <col min="2306" max="2306" width="13" style="11" customWidth="1"/>
    <col min="2307" max="2307" width="18.42578125" style="11" customWidth="1"/>
    <col min="2308" max="2308" width="65" style="11" customWidth="1"/>
    <col min="2309" max="2309" width="21.42578125" style="11" customWidth="1"/>
    <col min="2310" max="2310" width="13.42578125" style="11" customWidth="1"/>
    <col min="2311" max="2311" width="23.5703125" style="11" customWidth="1"/>
    <col min="2312" max="2312" width="12" style="11" customWidth="1"/>
    <col min="2313" max="2313" width="14.42578125" style="11" customWidth="1"/>
    <col min="2314" max="2314" width="11.5703125" style="11" customWidth="1"/>
    <col min="2315" max="2315" width="9.140625" style="11" customWidth="1"/>
    <col min="2316" max="2316" width="11" style="11" customWidth="1"/>
    <col min="2317" max="2317" width="9.140625" style="11" customWidth="1"/>
    <col min="2318" max="2318" width="11.5703125" style="11" customWidth="1"/>
    <col min="2319" max="2332" width="9.140625" style="11" customWidth="1"/>
    <col min="2333" max="2560" width="9.140625" style="11"/>
    <col min="2561" max="2561" width="11.5703125" style="11" customWidth="1"/>
    <col min="2562" max="2562" width="13" style="11" customWidth="1"/>
    <col min="2563" max="2563" width="18.42578125" style="11" customWidth="1"/>
    <col min="2564" max="2564" width="65" style="11" customWidth="1"/>
    <col min="2565" max="2565" width="21.42578125" style="11" customWidth="1"/>
    <col min="2566" max="2566" width="13.42578125" style="11" customWidth="1"/>
    <col min="2567" max="2567" width="23.5703125" style="11" customWidth="1"/>
    <col min="2568" max="2568" width="12" style="11" customWidth="1"/>
    <col min="2569" max="2569" width="14.42578125" style="11" customWidth="1"/>
    <col min="2570" max="2570" width="11.5703125" style="11" customWidth="1"/>
    <col min="2571" max="2571" width="9.140625" style="11" customWidth="1"/>
    <col min="2572" max="2572" width="11" style="11" customWidth="1"/>
    <col min="2573" max="2573" width="9.140625" style="11" customWidth="1"/>
    <col min="2574" max="2574" width="11.5703125" style="11" customWidth="1"/>
    <col min="2575" max="2588" width="9.140625" style="11" customWidth="1"/>
    <col min="2589" max="2816" width="9.140625" style="11"/>
    <col min="2817" max="2817" width="11.5703125" style="11" customWidth="1"/>
    <col min="2818" max="2818" width="13" style="11" customWidth="1"/>
    <col min="2819" max="2819" width="18.42578125" style="11" customWidth="1"/>
    <col min="2820" max="2820" width="65" style="11" customWidth="1"/>
    <col min="2821" max="2821" width="21.42578125" style="11" customWidth="1"/>
    <col min="2822" max="2822" width="13.42578125" style="11" customWidth="1"/>
    <col min="2823" max="2823" width="23.5703125" style="11" customWidth="1"/>
    <col min="2824" max="2824" width="12" style="11" customWidth="1"/>
    <col min="2825" max="2825" width="14.42578125" style="11" customWidth="1"/>
    <col min="2826" max="2826" width="11.5703125" style="11" customWidth="1"/>
    <col min="2827" max="2827" width="9.140625" style="11" customWidth="1"/>
    <col min="2828" max="2828" width="11" style="11" customWidth="1"/>
    <col min="2829" max="2829" width="9.140625" style="11" customWidth="1"/>
    <col min="2830" max="2830" width="11.5703125" style="11" customWidth="1"/>
    <col min="2831" max="2844" width="9.140625" style="11" customWidth="1"/>
    <col min="2845" max="3072" width="9.140625" style="11"/>
    <col min="3073" max="3073" width="11.5703125" style="11" customWidth="1"/>
    <col min="3074" max="3074" width="13" style="11" customWidth="1"/>
    <col min="3075" max="3075" width="18.42578125" style="11" customWidth="1"/>
    <col min="3076" max="3076" width="65" style="11" customWidth="1"/>
    <col min="3077" max="3077" width="21.42578125" style="11" customWidth="1"/>
    <col min="3078" max="3078" width="13.42578125" style="11" customWidth="1"/>
    <col min="3079" max="3079" width="23.5703125" style="11" customWidth="1"/>
    <col min="3080" max="3080" width="12" style="11" customWidth="1"/>
    <col min="3081" max="3081" width="14.42578125" style="11" customWidth="1"/>
    <col min="3082" max="3082" width="11.5703125" style="11" customWidth="1"/>
    <col min="3083" max="3083" width="9.140625" style="11" customWidth="1"/>
    <col min="3084" max="3084" width="11" style="11" customWidth="1"/>
    <col min="3085" max="3085" width="9.140625" style="11" customWidth="1"/>
    <col min="3086" max="3086" width="11.5703125" style="11" customWidth="1"/>
    <col min="3087" max="3100" width="9.140625" style="11" customWidth="1"/>
    <col min="3101" max="3328" width="9.140625" style="11"/>
    <col min="3329" max="3329" width="11.5703125" style="11" customWidth="1"/>
    <col min="3330" max="3330" width="13" style="11" customWidth="1"/>
    <col min="3331" max="3331" width="18.42578125" style="11" customWidth="1"/>
    <col min="3332" max="3332" width="65" style="11" customWidth="1"/>
    <col min="3333" max="3333" width="21.42578125" style="11" customWidth="1"/>
    <col min="3334" max="3334" width="13.42578125" style="11" customWidth="1"/>
    <col min="3335" max="3335" width="23.5703125" style="11" customWidth="1"/>
    <col min="3336" max="3336" width="12" style="11" customWidth="1"/>
    <col min="3337" max="3337" width="14.42578125" style="11" customWidth="1"/>
    <col min="3338" max="3338" width="11.5703125" style="11" customWidth="1"/>
    <col min="3339" max="3339" width="9.140625" style="11" customWidth="1"/>
    <col min="3340" max="3340" width="11" style="11" customWidth="1"/>
    <col min="3341" max="3341" width="9.140625" style="11" customWidth="1"/>
    <col min="3342" max="3342" width="11.5703125" style="11" customWidth="1"/>
    <col min="3343" max="3356" width="9.140625" style="11" customWidth="1"/>
    <col min="3357" max="3584" width="9.140625" style="11"/>
    <col min="3585" max="3585" width="11.5703125" style="11" customWidth="1"/>
    <col min="3586" max="3586" width="13" style="11" customWidth="1"/>
    <col min="3587" max="3587" width="18.42578125" style="11" customWidth="1"/>
    <col min="3588" max="3588" width="65" style="11" customWidth="1"/>
    <col min="3589" max="3589" width="21.42578125" style="11" customWidth="1"/>
    <col min="3590" max="3590" width="13.42578125" style="11" customWidth="1"/>
    <col min="3591" max="3591" width="23.5703125" style="11" customWidth="1"/>
    <col min="3592" max="3592" width="12" style="11" customWidth="1"/>
    <col min="3593" max="3593" width="14.42578125" style="11" customWidth="1"/>
    <col min="3594" max="3594" width="11.5703125" style="11" customWidth="1"/>
    <col min="3595" max="3595" width="9.140625" style="11" customWidth="1"/>
    <col min="3596" max="3596" width="11" style="11" customWidth="1"/>
    <col min="3597" max="3597" width="9.140625" style="11" customWidth="1"/>
    <col min="3598" max="3598" width="11.5703125" style="11" customWidth="1"/>
    <col min="3599" max="3612" width="9.140625" style="11" customWidth="1"/>
    <col min="3613" max="3840" width="9.140625" style="11"/>
    <col min="3841" max="3841" width="11.5703125" style="11" customWidth="1"/>
    <col min="3842" max="3842" width="13" style="11" customWidth="1"/>
    <col min="3843" max="3843" width="18.42578125" style="11" customWidth="1"/>
    <col min="3844" max="3844" width="65" style="11" customWidth="1"/>
    <col min="3845" max="3845" width="21.42578125" style="11" customWidth="1"/>
    <col min="3846" max="3846" width="13.42578125" style="11" customWidth="1"/>
    <col min="3847" max="3847" width="23.5703125" style="11" customWidth="1"/>
    <col min="3848" max="3848" width="12" style="11" customWidth="1"/>
    <col min="3849" max="3849" width="14.42578125" style="11" customWidth="1"/>
    <col min="3850" max="3850" width="11.5703125" style="11" customWidth="1"/>
    <col min="3851" max="3851" width="9.140625" style="11" customWidth="1"/>
    <col min="3852" max="3852" width="11" style="11" customWidth="1"/>
    <col min="3853" max="3853" width="9.140625" style="11" customWidth="1"/>
    <col min="3854" max="3854" width="11.5703125" style="11" customWidth="1"/>
    <col min="3855" max="3868" width="9.140625" style="11" customWidth="1"/>
    <col min="3869" max="4096" width="9.140625" style="11"/>
    <col min="4097" max="4097" width="11.5703125" style="11" customWidth="1"/>
    <col min="4098" max="4098" width="13" style="11" customWidth="1"/>
    <col min="4099" max="4099" width="18.42578125" style="11" customWidth="1"/>
    <col min="4100" max="4100" width="65" style="11" customWidth="1"/>
    <col min="4101" max="4101" width="21.42578125" style="11" customWidth="1"/>
    <col min="4102" max="4102" width="13.42578125" style="11" customWidth="1"/>
    <col min="4103" max="4103" width="23.5703125" style="11" customWidth="1"/>
    <col min="4104" max="4104" width="12" style="11" customWidth="1"/>
    <col min="4105" max="4105" width="14.42578125" style="11" customWidth="1"/>
    <col min="4106" max="4106" width="11.5703125" style="11" customWidth="1"/>
    <col min="4107" max="4107" width="9.140625" style="11" customWidth="1"/>
    <col min="4108" max="4108" width="11" style="11" customWidth="1"/>
    <col min="4109" max="4109" width="9.140625" style="11" customWidth="1"/>
    <col min="4110" max="4110" width="11.5703125" style="11" customWidth="1"/>
    <col min="4111" max="4124" width="9.140625" style="11" customWidth="1"/>
    <col min="4125" max="4352" width="9.140625" style="11"/>
    <col min="4353" max="4353" width="11.5703125" style="11" customWidth="1"/>
    <col min="4354" max="4354" width="13" style="11" customWidth="1"/>
    <col min="4355" max="4355" width="18.42578125" style="11" customWidth="1"/>
    <col min="4356" max="4356" width="65" style="11" customWidth="1"/>
    <col min="4357" max="4357" width="21.42578125" style="11" customWidth="1"/>
    <col min="4358" max="4358" width="13.42578125" style="11" customWidth="1"/>
    <col min="4359" max="4359" width="23.5703125" style="11" customWidth="1"/>
    <col min="4360" max="4360" width="12" style="11" customWidth="1"/>
    <col min="4361" max="4361" width="14.42578125" style="11" customWidth="1"/>
    <col min="4362" max="4362" width="11.5703125" style="11" customWidth="1"/>
    <col min="4363" max="4363" width="9.140625" style="11" customWidth="1"/>
    <col min="4364" max="4364" width="11" style="11" customWidth="1"/>
    <col min="4365" max="4365" width="9.140625" style="11" customWidth="1"/>
    <col min="4366" max="4366" width="11.5703125" style="11" customWidth="1"/>
    <col min="4367" max="4380" width="9.140625" style="11" customWidth="1"/>
    <col min="4381" max="4608" width="9.140625" style="11"/>
    <col min="4609" max="4609" width="11.5703125" style="11" customWidth="1"/>
    <col min="4610" max="4610" width="13" style="11" customWidth="1"/>
    <col min="4611" max="4611" width="18.42578125" style="11" customWidth="1"/>
    <col min="4612" max="4612" width="65" style="11" customWidth="1"/>
    <col min="4613" max="4613" width="21.42578125" style="11" customWidth="1"/>
    <col min="4614" max="4614" width="13.42578125" style="11" customWidth="1"/>
    <col min="4615" max="4615" width="23.5703125" style="11" customWidth="1"/>
    <col min="4616" max="4616" width="12" style="11" customWidth="1"/>
    <col min="4617" max="4617" width="14.42578125" style="11" customWidth="1"/>
    <col min="4618" max="4618" width="11.5703125" style="11" customWidth="1"/>
    <col min="4619" max="4619" width="9.140625" style="11" customWidth="1"/>
    <col min="4620" max="4620" width="11" style="11" customWidth="1"/>
    <col min="4621" max="4621" width="9.140625" style="11" customWidth="1"/>
    <col min="4622" max="4622" width="11.5703125" style="11" customWidth="1"/>
    <col min="4623" max="4636" width="9.140625" style="11" customWidth="1"/>
    <col min="4637" max="4864" width="9.140625" style="11"/>
    <col min="4865" max="4865" width="11.5703125" style="11" customWidth="1"/>
    <col min="4866" max="4866" width="13" style="11" customWidth="1"/>
    <col min="4867" max="4867" width="18.42578125" style="11" customWidth="1"/>
    <col min="4868" max="4868" width="65" style="11" customWidth="1"/>
    <col min="4869" max="4869" width="21.42578125" style="11" customWidth="1"/>
    <col min="4870" max="4870" width="13.42578125" style="11" customWidth="1"/>
    <col min="4871" max="4871" width="23.5703125" style="11" customWidth="1"/>
    <col min="4872" max="4872" width="12" style="11" customWidth="1"/>
    <col min="4873" max="4873" width="14.42578125" style="11" customWidth="1"/>
    <col min="4874" max="4874" width="11.5703125" style="11" customWidth="1"/>
    <col min="4875" max="4875" width="9.140625" style="11" customWidth="1"/>
    <col min="4876" max="4876" width="11" style="11" customWidth="1"/>
    <col min="4877" max="4877" width="9.140625" style="11" customWidth="1"/>
    <col min="4878" max="4878" width="11.5703125" style="11" customWidth="1"/>
    <col min="4879" max="4892" width="9.140625" style="11" customWidth="1"/>
    <col min="4893" max="5120" width="9.140625" style="11"/>
    <col min="5121" max="5121" width="11.5703125" style="11" customWidth="1"/>
    <col min="5122" max="5122" width="13" style="11" customWidth="1"/>
    <col min="5123" max="5123" width="18.42578125" style="11" customWidth="1"/>
    <col min="5124" max="5124" width="65" style="11" customWidth="1"/>
    <col min="5125" max="5125" width="21.42578125" style="11" customWidth="1"/>
    <col min="5126" max="5126" width="13.42578125" style="11" customWidth="1"/>
    <col min="5127" max="5127" width="23.5703125" style="11" customWidth="1"/>
    <col min="5128" max="5128" width="12" style="11" customWidth="1"/>
    <col min="5129" max="5129" width="14.42578125" style="11" customWidth="1"/>
    <col min="5130" max="5130" width="11.5703125" style="11" customWidth="1"/>
    <col min="5131" max="5131" width="9.140625" style="11" customWidth="1"/>
    <col min="5132" max="5132" width="11" style="11" customWidth="1"/>
    <col min="5133" max="5133" width="9.140625" style="11" customWidth="1"/>
    <col min="5134" max="5134" width="11.5703125" style="11" customWidth="1"/>
    <col min="5135" max="5148" width="9.140625" style="11" customWidth="1"/>
    <col min="5149" max="5376" width="9.140625" style="11"/>
    <col min="5377" max="5377" width="11.5703125" style="11" customWidth="1"/>
    <col min="5378" max="5378" width="13" style="11" customWidth="1"/>
    <col min="5379" max="5379" width="18.42578125" style="11" customWidth="1"/>
    <col min="5380" max="5380" width="65" style="11" customWidth="1"/>
    <col min="5381" max="5381" width="21.42578125" style="11" customWidth="1"/>
    <col min="5382" max="5382" width="13.42578125" style="11" customWidth="1"/>
    <col min="5383" max="5383" width="23.5703125" style="11" customWidth="1"/>
    <col min="5384" max="5384" width="12" style="11" customWidth="1"/>
    <col min="5385" max="5385" width="14.42578125" style="11" customWidth="1"/>
    <col min="5386" max="5386" width="11.5703125" style="11" customWidth="1"/>
    <col min="5387" max="5387" width="9.140625" style="11" customWidth="1"/>
    <col min="5388" max="5388" width="11" style="11" customWidth="1"/>
    <col min="5389" max="5389" width="9.140625" style="11" customWidth="1"/>
    <col min="5390" max="5390" width="11.5703125" style="11" customWidth="1"/>
    <col min="5391" max="5404" width="9.140625" style="11" customWidth="1"/>
    <col min="5405" max="5632" width="9.140625" style="11"/>
    <col min="5633" max="5633" width="11.5703125" style="11" customWidth="1"/>
    <col min="5634" max="5634" width="13" style="11" customWidth="1"/>
    <col min="5635" max="5635" width="18.42578125" style="11" customWidth="1"/>
    <col min="5636" max="5636" width="65" style="11" customWidth="1"/>
    <col min="5637" max="5637" width="21.42578125" style="11" customWidth="1"/>
    <col min="5638" max="5638" width="13.42578125" style="11" customWidth="1"/>
    <col min="5639" max="5639" width="23.5703125" style="11" customWidth="1"/>
    <col min="5640" max="5640" width="12" style="11" customWidth="1"/>
    <col min="5641" max="5641" width="14.42578125" style="11" customWidth="1"/>
    <col min="5642" max="5642" width="11.5703125" style="11" customWidth="1"/>
    <col min="5643" max="5643" width="9.140625" style="11" customWidth="1"/>
    <col min="5644" max="5644" width="11" style="11" customWidth="1"/>
    <col min="5645" max="5645" width="9.140625" style="11" customWidth="1"/>
    <col min="5646" max="5646" width="11.5703125" style="11" customWidth="1"/>
    <col min="5647" max="5660" width="9.140625" style="11" customWidth="1"/>
    <col min="5661" max="5888" width="9.140625" style="11"/>
    <col min="5889" max="5889" width="11.5703125" style="11" customWidth="1"/>
    <col min="5890" max="5890" width="13" style="11" customWidth="1"/>
    <col min="5891" max="5891" width="18.42578125" style="11" customWidth="1"/>
    <col min="5892" max="5892" width="65" style="11" customWidth="1"/>
    <col min="5893" max="5893" width="21.42578125" style="11" customWidth="1"/>
    <col min="5894" max="5894" width="13.42578125" style="11" customWidth="1"/>
    <col min="5895" max="5895" width="23.5703125" style="11" customWidth="1"/>
    <col min="5896" max="5896" width="12" style="11" customWidth="1"/>
    <col min="5897" max="5897" width="14.42578125" style="11" customWidth="1"/>
    <col min="5898" max="5898" width="11.5703125" style="11" customWidth="1"/>
    <col min="5899" max="5899" width="9.140625" style="11" customWidth="1"/>
    <col min="5900" max="5900" width="11" style="11" customWidth="1"/>
    <col min="5901" max="5901" width="9.140625" style="11" customWidth="1"/>
    <col min="5902" max="5902" width="11.5703125" style="11" customWidth="1"/>
    <col min="5903" max="5916" width="9.140625" style="11" customWidth="1"/>
    <col min="5917" max="6144" width="9.140625" style="11"/>
    <col min="6145" max="6145" width="11.5703125" style="11" customWidth="1"/>
    <col min="6146" max="6146" width="13" style="11" customWidth="1"/>
    <col min="6147" max="6147" width="18.42578125" style="11" customWidth="1"/>
    <col min="6148" max="6148" width="65" style="11" customWidth="1"/>
    <col min="6149" max="6149" width="21.42578125" style="11" customWidth="1"/>
    <col min="6150" max="6150" width="13.42578125" style="11" customWidth="1"/>
    <col min="6151" max="6151" width="23.5703125" style="11" customWidth="1"/>
    <col min="6152" max="6152" width="12" style="11" customWidth="1"/>
    <col min="6153" max="6153" width="14.42578125" style="11" customWidth="1"/>
    <col min="6154" max="6154" width="11.5703125" style="11" customWidth="1"/>
    <col min="6155" max="6155" width="9.140625" style="11" customWidth="1"/>
    <col min="6156" max="6156" width="11" style="11" customWidth="1"/>
    <col min="6157" max="6157" width="9.140625" style="11" customWidth="1"/>
    <col min="6158" max="6158" width="11.5703125" style="11" customWidth="1"/>
    <col min="6159" max="6172" width="9.140625" style="11" customWidth="1"/>
    <col min="6173" max="6400" width="9.140625" style="11"/>
    <col min="6401" max="6401" width="11.5703125" style="11" customWidth="1"/>
    <col min="6402" max="6402" width="13" style="11" customWidth="1"/>
    <col min="6403" max="6403" width="18.42578125" style="11" customWidth="1"/>
    <col min="6404" max="6404" width="65" style="11" customWidth="1"/>
    <col min="6405" max="6405" width="21.42578125" style="11" customWidth="1"/>
    <col min="6406" max="6406" width="13.42578125" style="11" customWidth="1"/>
    <col min="6407" max="6407" width="23.5703125" style="11" customWidth="1"/>
    <col min="6408" max="6408" width="12" style="11" customWidth="1"/>
    <col min="6409" max="6409" width="14.42578125" style="11" customWidth="1"/>
    <col min="6410" max="6410" width="11.5703125" style="11" customWidth="1"/>
    <col min="6411" max="6411" width="9.140625" style="11" customWidth="1"/>
    <col min="6412" max="6412" width="11" style="11" customWidth="1"/>
    <col min="6413" max="6413" width="9.140625" style="11" customWidth="1"/>
    <col min="6414" max="6414" width="11.5703125" style="11" customWidth="1"/>
    <col min="6415" max="6428" width="9.140625" style="11" customWidth="1"/>
    <col min="6429" max="6656" width="9.140625" style="11"/>
    <col min="6657" max="6657" width="11.5703125" style="11" customWidth="1"/>
    <col min="6658" max="6658" width="13" style="11" customWidth="1"/>
    <col min="6659" max="6659" width="18.42578125" style="11" customWidth="1"/>
    <col min="6660" max="6660" width="65" style="11" customWidth="1"/>
    <col min="6661" max="6661" width="21.42578125" style="11" customWidth="1"/>
    <col min="6662" max="6662" width="13.42578125" style="11" customWidth="1"/>
    <col min="6663" max="6663" width="23.5703125" style="11" customWidth="1"/>
    <col min="6664" max="6664" width="12" style="11" customWidth="1"/>
    <col min="6665" max="6665" width="14.42578125" style="11" customWidth="1"/>
    <col min="6666" max="6666" width="11.5703125" style="11" customWidth="1"/>
    <col min="6667" max="6667" width="9.140625" style="11" customWidth="1"/>
    <col min="6668" max="6668" width="11" style="11" customWidth="1"/>
    <col min="6669" max="6669" width="9.140625" style="11" customWidth="1"/>
    <col min="6670" max="6670" width="11.5703125" style="11" customWidth="1"/>
    <col min="6671" max="6684" width="9.140625" style="11" customWidth="1"/>
    <col min="6685" max="6912" width="9.140625" style="11"/>
    <col min="6913" max="6913" width="11.5703125" style="11" customWidth="1"/>
    <col min="6914" max="6914" width="13" style="11" customWidth="1"/>
    <col min="6915" max="6915" width="18.42578125" style="11" customWidth="1"/>
    <col min="6916" max="6916" width="65" style="11" customWidth="1"/>
    <col min="6917" max="6917" width="21.42578125" style="11" customWidth="1"/>
    <col min="6918" max="6918" width="13.42578125" style="11" customWidth="1"/>
    <col min="6919" max="6919" width="23.5703125" style="11" customWidth="1"/>
    <col min="6920" max="6920" width="12" style="11" customWidth="1"/>
    <col min="6921" max="6921" width="14.42578125" style="11" customWidth="1"/>
    <col min="6922" max="6922" width="11.5703125" style="11" customWidth="1"/>
    <col min="6923" max="6923" width="9.140625" style="11" customWidth="1"/>
    <col min="6924" max="6924" width="11" style="11" customWidth="1"/>
    <col min="6925" max="6925" width="9.140625" style="11" customWidth="1"/>
    <col min="6926" max="6926" width="11.5703125" style="11" customWidth="1"/>
    <col min="6927" max="6940" width="9.140625" style="11" customWidth="1"/>
    <col min="6941" max="7168" width="9.140625" style="11"/>
    <col min="7169" max="7169" width="11.5703125" style="11" customWidth="1"/>
    <col min="7170" max="7170" width="13" style="11" customWidth="1"/>
    <col min="7171" max="7171" width="18.42578125" style="11" customWidth="1"/>
    <col min="7172" max="7172" width="65" style="11" customWidth="1"/>
    <col min="7173" max="7173" width="21.42578125" style="11" customWidth="1"/>
    <col min="7174" max="7174" width="13.42578125" style="11" customWidth="1"/>
    <col min="7175" max="7175" width="23.5703125" style="11" customWidth="1"/>
    <col min="7176" max="7176" width="12" style="11" customWidth="1"/>
    <col min="7177" max="7177" width="14.42578125" style="11" customWidth="1"/>
    <col min="7178" max="7178" width="11.5703125" style="11" customWidth="1"/>
    <col min="7179" max="7179" width="9.140625" style="11" customWidth="1"/>
    <col min="7180" max="7180" width="11" style="11" customWidth="1"/>
    <col min="7181" max="7181" width="9.140625" style="11" customWidth="1"/>
    <col min="7182" max="7182" width="11.5703125" style="11" customWidth="1"/>
    <col min="7183" max="7196" width="9.140625" style="11" customWidth="1"/>
    <col min="7197" max="7424" width="9.140625" style="11"/>
    <col min="7425" max="7425" width="11.5703125" style="11" customWidth="1"/>
    <col min="7426" max="7426" width="13" style="11" customWidth="1"/>
    <col min="7427" max="7427" width="18.42578125" style="11" customWidth="1"/>
    <col min="7428" max="7428" width="65" style="11" customWidth="1"/>
    <col min="7429" max="7429" width="21.42578125" style="11" customWidth="1"/>
    <col min="7430" max="7430" width="13.42578125" style="11" customWidth="1"/>
    <col min="7431" max="7431" width="23.5703125" style="11" customWidth="1"/>
    <col min="7432" max="7432" width="12" style="11" customWidth="1"/>
    <col min="7433" max="7433" width="14.42578125" style="11" customWidth="1"/>
    <col min="7434" max="7434" width="11.5703125" style="11" customWidth="1"/>
    <col min="7435" max="7435" width="9.140625" style="11" customWidth="1"/>
    <col min="7436" max="7436" width="11" style="11" customWidth="1"/>
    <col min="7437" max="7437" width="9.140625" style="11" customWidth="1"/>
    <col min="7438" max="7438" width="11.5703125" style="11" customWidth="1"/>
    <col min="7439" max="7452" width="9.140625" style="11" customWidth="1"/>
    <col min="7453" max="7680" width="9.140625" style="11"/>
    <col min="7681" max="7681" width="11.5703125" style="11" customWidth="1"/>
    <col min="7682" max="7682" width="13" style="11" customWidth="1"/>
    <col min="7683" max="7683" width="18.42578125" style="11" customWidth="1"/>
    <col min="7684" max="7684" width="65" style="11" customWidth="1"/>
    <col min="7685" max="7685" width="21.42578125" style="11" customWidth="1"/>
    <col min="7686" max="7686" width="13.42578125" style="11" customWidth="1"/>
    <col min="7687" max="7687" width="23.5703125" style="11" customWidth="1"/>
    <col min="7688" max="7688" width="12" style="11" customWidth="1"/>
    <col min="7689" max="7689" width="14.42578125" style="11" customWidth="1"/>
    <col min="7690" max="7690" width="11.5703125" style="11" customWidth="1"/>
    <col min="7691" max="7691" width="9.140625" style="11" customWidth="1"/>
    <col min="7692" max="7692" width="11" style="11" customWidth="1"/>
    <col min="7693" max="7693" width="9.140625" style="11" customWidth="1"/>
    <col min="7694" max="7694" width="11.5703125" style="11" customWidth="1"/>
    <col min="7695" max="7708" width="9.140625" style="11" customWidth="1"/>
    <col min="7709" max="7936" width="9.140625" style="11"/>
    <col min="7937" max="7937" width="11.5703125" style="11" customWidth="1"/>
    <col min="7938" max="7938" width="13" style="11" customWidth="1"/>
    <col min="7939" max="7939" width="18.42578125" style="11" customWidth="1"/>
    <col min="7940" max="7940" width="65" style="11" customWidth="1"/>
    <col min="7941" max="7941" width="21.42578125" style="11" customWidth="1"/>
    <col min="7942" max="7942" width="13.42578125" style="11" customWidth="1"/>
    <col min="7943" max="7943" width="23.5703125" style="11" customWidth="1"/>
    <col min="7944" max="7944" width="12" style="11" customWidth="1"/>
    <col min="7945" max="7945" width="14.42578125" style="11" customWidth="1"/>
    <col min="7946" max="7946" width="11.5703125" style="11" customWidth="1"/>
    <col min="7947" max="7947" width="9.140625" style="11" customWidth="1"/>
    <col min="7948" max="7948" width="11" style="11" customWidth="1"/>
    <col min="7949" max="7949" width="9.140625" style="11" customWidth="1"/>
    <col min="7950" max="7950" width="11.5703125" style="11" customWidth="1"/>
    <col min="7951" max="7964" width="9.140625" style="11" customWidth="1"/>
    <col min="7965" max="8192" width="9.140625" style="11"/>
    <col min="8193" max="8193" width="11.5703125" style="11" customWidth="1"/>
    <col min="8194" max="8194" width="13" style="11" customWidth="1"/>
    <col min="8195" max="8195" width="18.42578125" style="11" customWidth="1"/>
    <col min="8196" max="8196" width="65" style="11" customWidth="1"/>
    <col min="8197" max="8197" width="21.42578125" style="11" customWidth="1"/>
    <col min="8198" max="8198" width="13.42578125" style="11" customWidth="1"/>
    <col min="8199" max="8199" width="23.5703125" style="11" customWidth="1"/>
    <col min="8200" max="8200" width="12" style="11" customWidth="1"/>
    <col min="8201" max="8201" width="14.42578125" style="11" customWidth="1"/>
    <col min="8202" max="8202" width="11.5703125" style="11" customWidth="1"/>
    <col min="8203" max="8203" width="9.140625" style="11" customWidth="1"/>
    <col min="8204" max="8204" width="11" style="11" customWidth="1"/>
    <col min="8205" max="8205" width="9.140625" style="11" customWidth="1"/>
    <col min="8206" max="8206" width="11.5703125" style="11" customWidth="1"/>
    <col min="8207" max="8220" width="9.140625" style="11" customWidth="1"/>
    <col min="8221" max="8448" width="9.140625" style="11"/>
    <col min="8449" max="8449" width="11.5703125" style="11" customWidth="1"/>
    <col min="8450" max="8450" width="13" style="11" customWidth="1"/>
    <col min="8451" max="8451" width="18.42578125" style="11" customWidth="1"/>
    <col min="8452" max="8452" width="65" style="11" customWidth="1"/>
    <col min="8453" max="8453" width="21.42578125" style="11" customWidth="1"/>
    <col min="8454" max="8454" width="13.42578125" style="11" customWidth="1"/>
    <col min="8455" max="8455" width="23.5703125" style="11" customWidth="1"/>
    <col min="8456" max="8456" width="12" style="11" customWidth="1"/>
    <col min="8457" max="8457" width="14.42578125" style="11" customWidth="1"/>
    <col min="8458" max="8458" width="11.5703125" style="11" customWidth="1"/>
    <col min="8459" max="8459" width="9.140625" style="11" customWidth="1"/>
    <col min="8460" max="8460" width="11" style="11" customWidth="1"/>
    <col min="8461" max="8461" width="9.140625" style="11" customWidth="1"/>
    <col min="8462" max="8462" width="11.5703125" style="11" customWidth="1"/>
    <col min="8463" max="8476" width="9.140625" style="11" customWidth="1"/>
    <col min="8477" max="8704" width="9.140625" style="11"/>
    <col min="8705" max="8705" width="11.5703125" style="11" customWidth="1"/>
    <col min="8706" max="8706" width="13" style="11" customWidth="1"/>
    <col min="8707" max="8707" width="18.42578125" style="11" customWidth="1"/>
    <col min="8708" max="8708" width="65" style="11" customWidth="1"/>
    <col min="8709" max="8709" width="21.42578125" style="11" customWidth="1"/>
    <col min="8710" max="8710" width="13.42578125" style="11" customWidth="1"/>
    <col min="8711" max="8711" width="23.5703125" style="11" customWidth="1"/>
    <col min="8712" max="8712" width="12" style="11" customWidth="1"/>
    <col min="8713" max="8713" width="14.42578125" style="11" customWidth="1"/>
    <col min="8714" max="8714" width="11.5703125" style="11" customWidth="1"/>
    <col min="8715" max="8715" width="9.140625" style="11" customWidth="1"/>
    <col min="8716" max="8716" width="11" style="11" customWidth="1"/>
    <col min="8717" max="8717" width="9.140625" style="11" customWidth="1"/>
    <col min="8718" max="8718" width="11.5703125" style="11" customWidth="1"/>
    <col min="8719" max="8732" width="9.140625" style="11" customWidth="1"/>
    <col min="8733" max="8960" width="9.140625" style="11"/>
    <col min="8961" max="8961" width="11.5703125" style="11" customWidth="1"/>
    <col min="8962" max="8962" width="13" style="11" customWidth="1"/>
    <col min="8963" max="8963" width="18.42578125" style="11" customWidth="1"/>
    <col min="8964" max="8964" width="65" style="11" customWidth="1"/>
    <col min="8965" max="8965" width="21.42578125" style="11" customWidth="1"/>
    <col min="8966" max="8966" width="13.42578125" style="11" customWidth="1"/>
    <col min="8967" max="8967" width="23.5703125" style="11" customWidth="1"/>
    <col min="8968" max="8968" width="12" style="11" customWidth="1"/>
    <col min="8969" max="8969" width="14.42578125" style="11" customWidth="1"/>
    <col min="8970" max="8970" width="11.5703125" style="11" customWidth="1"/>
    <col min="8971" max="8971" width="9.140625" style="11" customWidth="1"/>
    <col min="8972" max="8972" width="11" style="11" customWidth="1"/>
    <col min="8973" max="8973" width="9.140625" style="11" customWidth="1"/>
    <col min="8974" max="8974" width="11.5703125" style="11" customWidth="1"/>
    <col min="8975" max="8988" width="9.140625" style="11" customWidth="1"/>
    <col min="8989" max="9216" width="9.140625" style="11"/>
    <col min="9217" max="9217" width="11.5703125" style="11" customWidth="1"/>
    <col min="9218" max="9218" width="13" style="11" customWidth="1"/>
    <col min="9219" max="9219" width="18.42578125" style="11" customWidth="1"/>
    <col min="9220" max="9220" width="65" style="11" customWidth="1"/>
    <col min="9221" max="9221" width="21.42578125" style="11" customWidth="1"/>
    <col min="9222" max="9222" width="13.42578125" style="11" customWidth="1"/>
    <col min="9223" max="9223" width="23.5703125" style="11" customWidth="1"/>
    <col min="9224" max="9224" width="12" style="11" customWidth="1"/>
    <col min="9225" max="9225" width="14.42578125" style="11" customWidth="1"/>
    <col min="9226" max="9226" width="11.5703125" style="11" customWidth="1"/>
    <col min="9227" max="9227" width="9.140625" style="11" customWidth="1"/>
    <col min="9228" max="9228" width="11" style="11" customWidth="1"/>
    <col min="9229" max="9229" width="9.140625" style="11" customWidth="1"/>
    <col min="9230" max="9230" width="11.5703125" style="11" customWidth="1"/>
    <col min="9231" max="9244" width="9.140625" style="11" customWidth="1"/>
    <col min="9245" max="9472" width="9.140625" style="11"/>
    <col min="9473" max="9473" width="11.5703125" style="11" customWidth="1"/>
    <col min="9474" max="9474" width="13" style="11" customWidth="1"/>
    <col min="9475" max="9475" width="18.42578125" style="11" customWidth="1"/>
    <col min="9476" max="9476" width="65" style="11" customWidth="1"/>
    <col min="9477" max="9477" width="21.42578125" style="11" customWidth="1"/>
    <col min="9478" max="9478" width="13.42578125" style="11" customWidth="1"/>
    <col min="9479" max="9479" width="23.5703125" style="11" customWidth="1"/>
    <col min="9480" max="9480" width="12" style="11" customWidth="1"/>
    <col min="9481" max="9481" width="14.42578125" style="11" customWidth="1"/>
    <col min="9482" max="9482" width="11.5703125" style="11" customWidth="1"/>
    <col min="9483" max="9483" width="9.140625" style="11" customWidth="1"/>
    <col min="9484" max="9484" width="11" style="11" customWidth="1"/>
    <col min="9485" max="9485" width="9.140625" style="11" customWidth="1"/>
    <col min="9486" max="9486" width="11.5703125" style="11" customWidth="1"/>
    <col min="9487" max="9500" width="9.140625" style="11" customWidth="1"/>
    <col min="9501" max="9728" width="9.140625" style="11"/>
    <col min="9729" max="9729" width="11.5703125" style="11" customWidth="1"/>
    <col min="9730" max="9730" width="13" style="11" customWidth="1"/>
    <col min="9731" max="9731" width="18.42578125" style="11" customWidth="1"/>
    <col min="9732" max="9732" width="65" style="11" customWidth="1"/>
    <col min="9733" max="9733" width="21.42578125" style="11" customWidth="1"/>
    <col min="9734" max="9734" width="13.42578125" style="11" customWidth="1"/>
    <col min="9735" max="9735" width="23.5703125" style="11" customWidth="1"/>
    <col min="9736" max="9736" width="12" style="11" customWidth="1"/>
    <col min="9737" max="9737" width="14.42578125" style="11" customWidth="1"/>
    <col min="9738" max="9738" width="11.5703125" style="11" customWidth="1"/>
    <col min="9739" max="9739" width="9.140625" style="11" customWidth="1"/>
    <col min="9740" max="9740" width="11" style="11" customWidth="1"/>
    <col min="9741" max="9741" width="9.140625" style="11" customWidth="1"/>
    <col min="9742" max="9742" width="11.5703125" style="11" customWidth="1"/>
    <col min="9743" max="9756" width="9.140625" style="11" customWidth="1"/>
    <col min="9757" max="9984" width="9.140625" style="11"/>
    <col min="9985" max="9985" width="11.5703125" style="11" customWidth="1"/>
    <col min="9986" max="9986" width="13" style="11" customWidth="1"/>
    <col min="9987" max="9987" width="18.42578125" style="11" customWidth="1"/>
    <col min="9988" max="9988" width="65" style="11" customWidth="1"/>
    <col min="9989" max="9989" width="21.42578125" style="11" customWidth="1"/>
    <col min="9990" max="9990" width="13.42578125" style="11" customWidth="1"/>
    <col min="9991" max="9991" width="23.5703125" style="11" customWidth="1"/>
    <col min="9992" max="9992" width="12" style="11" customWidth="1"/>
    <col min="9993" max="9993" width="14.42578125" style="11" customWidth="1"/>
    <col min="9994" max="9994" width="11.5703125" style="11" customWidth="1"/>
    <col min="9995" max="9995" width="9.140625" style="11" customWidth="1"/>
    <col min="9996" max="9996" width="11" style="11" customWidth="1"/>
    <col min="9997" max="9997" width="9.140625" style="11" customWidth="1"/>
    <col min="9998" max="9998" width="11.5703125" style="11" customWidth="1"/>
    <col min="9999" max="10012" width="9.140625" style="11" customWidth="1"/>
    <col min="10013" max="10240" width="9.140625" style="11"/>
    <col min="10241" max="10241" width="11.5703125" style="11" customWidth="1"/>
    <col min="10242" max="10242" width="13" style="11" customWidth="1"/>
    <col min="10243" max="10243" width="18.42578125" style="11" customWidth="1"/>
    <col min="10244" max="10244" width="65" style="11" customWidth="1"/>
    <col min="10245" max="10245" width="21.42578125" style="11" customWidth="1"/>
    <col min="10246" max="10246" width="13.42578125" style="11" customWidth="1"/>
    <col min="10247" max="10247" width="23.5703125" style="11" customWidth="1"/>
    <col min="10248" max="10248" width="12" style="11" customWidth="1"/>
    <col min="10249" max="10249" width="14.42578125" style="11" customWidth="1"/>
    <col min="10250" max="10250" width="11.5703125" style="11" customWidth="1"/>
    <col min="10251" max="10251" width="9.140625" style="11" customWidth="1"/>
    <col min="10252" max="10252" width="11" style="11" customWidth="1"/>
    <col min="10253" max="10253" width="9.140625" style="11" customWidth="1"/>
    <col min="10254" max="10254" width="11.5703125" style="11" customWidth="1"/>
    <col min="10255" max="10268" width="9.140625" style="11" customWidth="1"/>
    <col min="10269" max="10496" width="9.140625" style="11"/>
    <col min="10497" max="10497" width="11.5703125" style="11" customWidth="1"/>
    <col min="10498" max="10498" width="13" style="11" customWidth="1"/>
    <col min="10499" max="10499" width="18.42578125" style="11" customWidth="1"/>
    <col min="10500" max="10500" width="65" style="11" customWidth="1"/>
    <col min="10501" max="10501" width="21.42578125" style="11" customWidth="1"/>
    <col min="10502" max="10502" width="13.42578125" style="11" customWidth="1"/>
    <col min="10503" max="10503" width="23.5703125" style="11" customWidth="1"/>
    <col min="10504" max="10504" width="12" style="11" customWidth="1"/>
    <col min="10505" max="10505" width="14.42578125" style="11" customWidth="1"/>
    <col min="10506" max="10506" width="11.5703125" style="11" customWidth="1"/>
    <col min="10507" max="10507" width="9.140625" style="11" customWidth="1"/>
    <col min="10508" max="10508" width="11" style="11" customWidth="1"/>
    <col min="10509" max="10509" width="9.140625" style="11" customWidth="1"/>
    <col min="10510" max="10510" width="11.5703125" style="11" customWidth="1"/>
    <col min="10511" max="10524" width="9.140625" style="11" customWidth="1"/>
    <col min="10525" max="10752" width="9.140625" style="11"/>
    <col min="10753" max="10753" width="11.5703125" style="11" customWidth="1"/>
    <col min="10754" max="10754" width="13" style="11" customWidth="1"/>
    <col min="10755" max="10755" width="18.42578125" style="11" customWidth="1"/>
    <col min="10756" max="10756" width="65" style="11" customWidth="1"/>
    <col min="10757" max="10757" width="21.42578125" style="11" customWidth="1"/>
    <col min="10758" max="10758" width="13.42578125" style="11" customWidth="1"/>
    <col min="10759" max="10759" width="23.5703125" style="11" customWidth="1"/>
    <col min="10760" max="10760" width="12" style="11" customWidth="1"/>
    <col min="10761" max="10761" width="14.42578125" style="11" customWidth="1"/>
    <col min="10762" max="10762" width="11.5703125" style="11" customWidth="1"/>
    <col min="10763" max="10763" width="9.140625" style="11" customWidth="1"/>
    <col min="10764" max="10764" width="11" style="11" customWidth="1"/>
    <col min="10765" max="10765" width="9.140625" style="11" customWidth="1"/>
    <col min="10766" max="10766" width="11.5703125" style="11" customWidth="1"/>
    <col min="10767" max="10780" width="9.140625" style="11" customWidth="1"/>
    <col min="10781" max="11008" width="9.140625" style="11"/>
    <col min="11009" max="11009" width="11.5703125" style="11" customWidth="1"/>
    <col min="11010" max="11010" width="13" style="11" customWidth="1"/>
    <col min="11011" max="11011" width="18.42578125" style="11" customWidth="1"/>
    <col min="11012" max="11012" width="65" style="11" customWidth="1"/>
    <col min="11013" max="11013" width="21.42578125" style="11" customWidth="1"/>
    <col min="11014" max="11014" width="13.42578125" style="11" customWidth="1"/>
    <col min="11015" max="11015" width="23.5703125" style="11" customWidth="1"/>
    <col min="11016" max="11016" width="12" style="11" customWidth="1"/>
    <col min="11017" max="11017" width="14.42578125" style="11" customWidth="1"/>
    <col min="11018" max="11018" width="11.5703125" style="11" customWidth="1"/>
    <col min="11019" max="11019" width="9.140625" style="11" customWidth="1"/>
    <col min="11020" max="11020" width="11" style="11" customWidth="1"/>
    <col min="11021" max="11021" width="9.140625" style="11" customWidth="1"/>
    <col min="11022" max="11022" width="11.5703125" style="11" customWidth="1"/>
    <col min="11023" max="11036" width="9.140625" style="11" customWidth="1"/>
    <col min="11037" max="11264" width="9.140625" style="11"/>
    <col min="11265" max="11265" width="11.5703125" style="11" customWidth="1"/>
    <col min="11266" max="11266" width="13" style="11" customWidth="1"/>
    <col min="11267" max="11267" width="18.42578125" style="11" customWidth="1"/>
    <col min="11268" max="11268" width="65" style="11" customWidth="1"/>
    <col min="11269" max="11269" width="21.42578125" style="11" customWidth="1"/>
    <col min="11270" max="11270" width="13.42578125" style="11" customWidth="1"/>
    <col min="11271" max="11271" width="23.5703125" style="11" customWidth="1"/>
    <col min="11272" max="11272" width="12" style="11" customWidth="1"/>
    <col min="11273" max="11273" width="14.42578125" style="11" customWidth="1"/>
    <col min="11274" max="11274" width="11.5703125" style="11" customWidth="1"/>
    <col min="11275" max="11275" width="9.140625" style="11" customWidth="1"/>
    <col min="11276" max="11276" width="11" style="11" customWidth="1"/>
    <col min="11277" max="11277" width="9.140625" style="11" customWidth="1"/>
    <col min="11278" max="11278" width="11.5703125" style="11" customWidth="1"/>
    <col min="11279" max="11292" width="9.140625" style="11" customWidth="1"/>
    <col min="11293" max="11520" width="9.140625" style="11"/>
    <col min="11521" max="11521" width="11.5703125" style="11" customWidth="1"/>
    <col min="11522" max="11522" width="13" style="11" customWidth="1"/>
    <col min="11523" max="11523" width="18.42578125" style="11" customWidth="1"/>
    <col min="11524" max="11524" width="65" style="11" customWidth="1"/>
    <col min="11525" max="11525" width="21.42578125" style="11" customWidth="1"/>
    <col min="11526" max="11526" width="13.42578125" style="11" customWidth="1"/>
    <col min="11527" max="11527" width="23.5703125" style="11" customWidth="1"/>
    <col min="11528" max="11528" width="12" style="11" customWidth="1"/>
    <col min="11529" max="11529" width="14.42578125" style="11" customWidth="1"/>
    <col min="11530" max="11530" width="11.5703125" style="11" customWidth="1"/>
    <col min="11531" max="11531" width="9.140625" style="11" customWidth="1"/>
    <col min="11532" max="11532" width="11" style="11" customWidth="1"/>
    <col min="11533" max="11533" width="9.140625" style="11" customWidth="1"/>
    <col min="11534" max="11534" width="11.5703125" style="11" customWidth="1"/>
    <col min="11535" max="11548" width="9.140625" style="11" customWidth="1"/>
    <col min="11549" max="11776" width="9.140625" style="11"/>
    <col min="11777" max="11777" width="11.5703125" style="11" customWidth="1"/>
    <col min="11778" max="11778" width="13" style="11" customWidth="1"/>
    <col min="11779" max="11779" width="18.42578125" style="11" customWidth="1"/>
    <col min="11780" max="11780" width="65" style="11" customWidth="1"/>
    <col min="11781" max="11781" width="21.42578125" style="11" customWidth="1"/>
    <col min="11782" max="11782" width="13.42578125" style="11" customWidth="1"/>
    <col min="11783" max="11783" width="23.5703125" style="11" customWidth="1"/>
    <col min="11784" max="11784" width="12" style="11" customWidth="1"/>
    <col min="11785" max="11785" width="14.42578125" style="11" customWidth="1"/>
    <col min="11786" max="11786" width="11.5703125" style="11" customWidth="1"/>
    <col min="11787" max="11787" width="9.140625" style="11" customWidth="1"/>
    <col min="11788" max="11788" width="11" style="11" customWidth="1"/>
    <col min="11789" max="11789" width="9.140625" style="11" customWidth="1"/>
    <col min="11790" max="11790" width="11.5703125" style="11" customWidth="1"/>
    <col min="11791" max="11804" width="9.140625" style="11" customWidth="1"/>
    <col min="11805" max="12032" width="9.140625" style="11"/>
    <col min="12033" max="12033" width="11.5703125" style="11" customWidth="1"/>
    <col min="12034" max="12034" width="13" style="11" customWidth="1"/>
    <col min="12035" max="12035" width="18.42578125" style="11" customWidth="1"/>
    <col min="12036" max="12036" width="65" style="11" customWidth="1"/>
    <col min="12037" max="12037" width="21.42578125" style="11" customWidth="1"/>
    <col min="12038" max="12038" width="13.42578125" style="11" customWidth="1"/>
    <col min="12039" max="12039" width="23.5703125" style="11" customWidth="1"/>
    <col min="12040" max="12040" width="12" style="11" customWidth="1"/>
    <col min="12041" max="12041" width="14.42578125" style="11" customWidth="1"/>
    <col min="12042" max="12042" width="11.5703125" style="11" customWidth="1"/>
    <col min="12043" max="12043" width="9.140625" style="11" customWidth="1"/>
    <col min="12044" max="12044" width="11" style="11" customWidth="1"/>
    <col min="12045" max="12045" width="9.140625" style="11" customWidth="1"/>
    <col min="12046" max="12046" width="11.5703125" style="11" customWidth="1"/>
    <col min="12047" max="12060" width="9.140625" style="11" customWidth="1"/>
    <col min="12061" max="12288" width="9.140625" style="11"/>
    <col min="12289" max="12289" width="11.5703125" style="11" customWidth="1"/>
    <col min="12290" max="12290" width="13" style="11" customWidth="1"/>
    <col min="12291" max="12291" width="18.42578125" style="11" customWidth="1"/>
    <col min="12292" max="12292" width="65" style="11" customWidth="1"/>
    <col min="12293" max="12293" width="21.42578125" style="11" customWidth="1"/>
    <col min="12294" max="12294" width="13.42578125" style="11" customWidth="1"/>
    <col min="12295" max="12295" width="23.5703125" style="11" customWidth="1"/>
    <col min="12296" max="12296" width="12" style="11" customWidth="1"/>
    <col min="12297" max="12297" width="14.42578125" style="11" customWidth="1"/>
    <col min="12298" max="12298" width="11.5703125" style="11" customWidth="1"/>
    <col min="12299" max="12299" width="9.140625" style="11" customWidth="1"/>
    <col min="12300" max="12300" width="11" style="11" customWidth="1"/>
    <col min="12301" max="12301" width="9.140625" style="11" customWidth="1"/>
    <col min="12302" max="12302" width="11.5703125" style="11" customWidth="1"/>
    <col min="12303" max="12316" width="9.140625" style="11" customWidth="1"/>
    <col min="12317" max="12544" width="9.140625" style="11"/>
    <col min="12545" max="12545" width="11.5703125" style="11" customWidth="1"/>
    <col min="12546" max="12546" width="13" style="11" customWidth="1"/>
    <col min="12547" max="12547" width="18.42578125" style="11" customWidth="1"/>
    <col min="12548" max="12548" width="65" style="11" customWidth="1"/>
    <col min="12549" max="12549" width="21.42578125" style="11" customWidth="1"/>
    <col min="12550" max="12550" width="13.42578125" style="11" customWidth="1"/>
    <col min="12551" max="12551" width="23.5703125" style="11" customWidth="1"/>
    <col min="12552" max="12552" width="12" style="11" customWidth="1"/>
    <col min="12553" max="12553" width="14.42578125" style="11" customWidth="1"/>
    <col min="12554" max="12554" width="11.5703125" style="11" customWidth="1"/>
    <col min="12555" max="12555" width="9.140625" style="11" customWidth="1"/>
    <col min="12556" max="12556" width="11" style="11" customWidth="1"/>
    <col min="12557" max="12557" width="9.140625" style="11" customWidth="1"/>
    <col min="12558" max="12558" width="11.5703125" style="11" customWidth="1"/>
    <col min="12559" max="12572" width="9.140625" style="11" customWidth="1"/>
    <col min="12573" max="12800" width="9.140625" style="11"/>
    <col min="12801" max="12801" width="11.5703125" style="11" customWidth="1"/>
    <col min="12802" max="12802" width="13" style="11" customWidth="1"/>
    <col min="12803" max="12803" width="18.42578125" style="11" customWidth="1"/>
    <col min="12804" max="12804" width="65" style="11" customWidth="1"/>
    <col min="12805" max="12805" width="21.42578125" style="11" customWidth="1"/>
    <col min="12806" max="12806" width="13.42578125" style="11" customWidth="1"/>
    <col min="12807" max="12807" width="23.5703125" style="11" customWidth="1"/>
    <col min="12808" max="12808" width="12" style="11" customWidth="1"/>
    <col min="12809" max="12809" width="14.42578125" style="11" customWidth="1"/>
    <col min="12810" max="12810" width="11.5703125" style="11" customWidth="1"/>
    <col min="12811" max="12811" width="9.140625" style="11" customWidth="1"/>
    <col min="12812" max="12812" width="11" style="11" customWidth="1"/>
    <col min="12813" max="12813" width="9.140625" style="11" customWidth="1"/>
    <col min="12814" max="12814" width="11.5703125" style="11" customWidth="1"/>
    <col min="12815" max="12828" width="9.140625" style="11" customWidth="1"/>
    <col min="12829" max="13056" width="9.140625" style="11"/>
    <col min="13057" max="13057" width="11.5703125" style="11" customWidth="1"/>
    <col min="13058" max="13058" width="13" style="11" customWidth="1"/>
    <col min="13059" max="13059" width="18.42578125" style="11" customWidth="1"/>
    <col min="13060" max="13060" width="65" style="11" customWidth="1"/>
    <col min="13061" max="13061" width="21.42578125" style="11" customWidth="1"/>
    <col min="13062" max="13062" width="13.42578125" style="11" customWidth="1"/>
    <col min="13063" max="13063" width="23.5703125" style="11" customWidth="1"/>
    <col min="13064" max="13064" width="12" style="11" customWidth="1"/>
    <col min="13065" max="13065" width="14.42578125" style="11" customWidth="1"/>
    <col min="13066" max="13066" width="11.5703125" style="11" customWidth="1"/>
    <col min="13067" max="13067" width="9.140625" style="11" customWidth="1"/>
    <col min="13068" max="13068" width="11" style="11" customWidth="1"/>
    <col min="13069" max="13069" width="9.140625" style="11" customWidth="1"/>
    <col min="13070" max="13070" width="11.5703125" style="11" customWidth="1"/>
    <col min="13071" max="13084" width="9.140625" style="11" customWidth="1"/>
    <col min="13085" max="13312" width="9.140625" style="11"/>
    <col min="13313" max="13313" width="11.5703125" style="11" customWidth="1"/>
    <col min="13314" max="13314" width="13" style="11" customWidth="1"/>
    <col min="13315" max="13315" width="18.42578125" style="11" customWidth="1"/>
    <col min="13316" max="13316" width="65" style="11" customWidth="1"/>
    <col min="13317" max="13317" width="21.42578125" style="11" customWidth="1"/>
    <col min="13318" max="13318" width="13.42578125" style="11" customWidth="1"/>
    <col min="13319" max="13319" width="23.5703125" style="11" customWidth="1"/>
    <col min="13320" max="13320" width="12" style="11" customWidth="1"/>
    <col min="13321" max="13321" width="14.42578125" style="11" customWidth="1"/>
    <col min="13322" max="13322" width="11.5703125" style="11" customWidth="1"/>
    <col min="13323" max="13323" width="9.140625" style="11" customWidth="1"/>
    <col min="13324" max="13324" width="11" style="11" customWidth="1"/>
    <col min="13325" max="13325" width="9.140625" style="11" customWidth="1"/>
    <col min="13326" max="13326" width="11.5703125" style="11" customWidth="1"/>
    <col min="13327" max="13340" width="9.140625" style="11" customWidth="1"/>
    <col min="13341" max="13568" width="9.140625" style="11"/>
    <col min="13569" max="13569" width="11.5703125" style="11" customWidth="1"/>
    <col min="13570" max="13570" width="13" style="11" customWidth="1"/>
    <col min="13571" max="13571" width="18.42578125" style="11" customWidth="1"/>
    <col min="13572" max="13572" width="65" style="11" customWidth="1"/>
    <col min="13573" max="13573" width="21.42578125" style="11" customWidth="1"/>
    <col min="13574" max="13574" width="13.42578125" style="11" customWidth="1"/>
    <col min="13575" max="13575" width="23.5703125" style="11" customWidth="1"/>
    <col min="13576" max="13576" width="12" style="11" customWidth="1"/>
    <col min="13577" max="13577" width="14.42578125" style="11" customWidth="1"/>
    <col min="13578" max="13578" width="11.5703125" style="11" customWidth="1"/>
    <col min="13579" max="13579" width="9.140625" style="11" customWidth="1"/>
    <col min="13580" max="13580" width="11" style="11" customWidth="1"/>
    <col min="13581" max="13581" width="9.140625" style="11" customWidth="1"/>
    <col min="13582" max="13582" width="11.5703125" style="11" customWidth="1"/>
    <col min="13583" max="13596" width="9.140625" style="11" customWidth="1"/>
    <col min="13597" max="13824" width="9.140625" style="11"/>
    <col min="13825" max="13825" width="11.5703125" style="11" customWidth="1"/>
    <col min="13826" max="13826" width="13" style="11" customWidth="1"/>
    <col min="13827" max="13827" width="18.42578125" style="11" customWidth="1"/>
    <col min="13828" max="13828" width="65" style="11" customWidth="1"/>
    <col min="13829" max="13829" width="21.42578125" style="11" customWidth="1"/>
    <col min="13830" max="13830" width="13.42578125" style="11" customWidth="1"/>
    <col min="13831" max="13831" width="23.5703125" style="11" customWidth="1"/>
    <col min="13832" max="13832" width="12" style="11" customWidth="1"/>
    <col min="13833" max="13833" width="14.42578125" style="11" customWidth="1"/>
    <col min="13834" max="13834" width="11.5703125" style="11" customWidth="1"/>
    <col min="13835" max="13835" width="9.140625" style="11" customWidth="1"/>
    <col min="13836" max="13836" width="11" style="11" customWidth="1"/>
    <col min="13837" max="13837" width="9.140625" style="11" customWidth="1"/>
    <col min="13838" max="13838" width="11.5703125" style="11" customWidth="1"/>
    <col min="13839" max="13852" width="9.140625" style="11" customWidth="1"/>
    <col min="13853" max="14080" width="9.140625" style="11"/>
    <col min="14081" max="14081" width="11.5703125" style="11" customWidth="1"/>
    <col min="14082" max="14082" width="13" style="11" customWidth="1"/>
    <col min="14083" max="14083" width="18.42578125" style="11" customWidth="1"/>
    <col min="14084" max="14084" width="65" style="11" customWidth="1"/>
    <col min="14085" max="14085" width="21.42578125" style="11" customWidth="1"/>
    <col min="14086" max="14086" width="13.42578125" style="11" customWidth="1"/>
    <col min="14087" max="14087" width="23.5703125" style="11" customWidth="1"/>
    <col min="14088" max="14088" width="12" style="11" customWidth="1"/>
    <col min="14089" max="14089" width="14.42578125" style="11" customWidth="1"/>
    <col min="14090" max="14090" width="11.5703125" style="11" customWidth="1"/>
    <col min="14091" max="14091" width="9.140625" style="11" customWidth="1"/>
    <col min="14092" max="14092" width="11" style="11" customWidth="1"/>
    <col min="14093" max="14093" width="9.140625" style="11" customWidth="1"/>
    <col min="14094" max="14094" width="11.5703125" style="11" customWidth="1"/>
    <col min="14095" max="14108" width="9.140625" style="11" customWidth="1"/>
    <col min="14109" max="14336" width="9.140625" style="11"/>
    <col min="14337" max="14337" width="11.5703125" style="11" customWidth="1"/>
    <col min="14338" max="14338" width="13" style="11" customWidth="1"/>
    <col min="14339" max="14339" width="18.42578125" style="11" customWidth="1"/>
    <col min="14340" max="14340" width="65" style="11" customWidth="1"/>
    <col min="14341" max="14341" width="21.42578125" style="11" customWidth="1"/>
    <col min="14342" max="14342" width="13.42578125" style="11" customWidth="1"/>
    <col min="14343" max="14343" width="23.5703125" style="11" customWidth="1"/>
    <col min="14344" max="14344" width="12" style="11" customWidth="1"/>
    <col min="14345" max="14345" width="14.42578125" style="11" customWidth="1"/>
    <col min="14346" max="14346" width="11.5703125" style="11" customWidth="1"/>
    <col min="14347" max="14347" width="9.140625" style="11" customWidth="1"/>
    <col min="14348" max="14348" width="11" style="11" customWidth="1"/>
    <col min="14349" max="14349" width="9.140625" style="11" customWidth="1"/>
    <col min="14350" max="14350" width="11.5703125" style="11" customWidth="1"/>
    <col min="14351" max="14364" width="9.140625" style="11" customWidth="1"/>
    <col min="14365" max="14592" width="9.140625" style="11"/>
    <col min="14593" max="14593" width="11.5703125" style="11" customWidth="1"/>
    <col min="14594" max="14594" width="13" style="11" customWidth="1"/>
    <col min="14595" max="14595" width="18.42578125" style="11" customWidth="1"/>
    <col min="14596" max="14596" width="65" style="11" customWidth="1"/>
    <col min="14597" max="14597" width="21.42578125" style="11" customWidth="1"/>
    <col min="14598" max="14598" width="13.42578125" style="11" customWidth="1"/>
    <col min="14599" max="14599" width="23.5703125" style="11" customWidth="1"/>
    <col min="14600" max="14600" width="12" style="11" customWidth="1"/>
    <col min="14601" max="14601" width="14.42578125" style="11" customWidth="1"/>
    <col min="14602" max="14602" width="11.5703125" style="11" customWidth="1"/>
    <col min="14603" max="14603" width="9.140625" style="11" customWidth="1"/>
    <col min="14604" max="14604" width="11" style="11" customWidth="1"/>
    <col min="14605" max="14605" width="9.140625" style="11" customWidth="1"/>
    <col min="14606" max="14606" width="11.5703125" style="11" customWidth="1"/>
    <col min="14607" max="14620" width="9.140625" style="11" customWidth="1"/>
    <col min="14621" max="14848" width="9.140625" style="11"/>
    <col min="14849" max="14849" width="11.5703125" style="11" customWidth="1"/>
    <col min="14850" max="14850" width="13" style="11" customWidth="1"/>
    <col min="14851" max="14851" width="18.42578125" style="11" customWidth="1"/>
    <col min="14852" max="14852" width="65" style="11" customWidth="1"/>
    <col min="14853" max="14853" width="21.42578125" style="11" customWidth="1"/>
    <col min="14854" max="14854" width="13.42578125" style="11" customWidth="1"/>
    <col min="14855" max="14855" width="23.5703125" style="11" customWidth="1"/>
    <col min="14856" max="14856" width="12" style="11" customWidth="1"/>
    <col min="14857" max="14857" width="14.42578125" style="11" customWidth="1"/>
    <col min="14858" max="14858" width="11.5703125" style="11" customWidth="1"/>
    <col min="14859" max="14859" width="9.140625" style="11" customWidth="1"/>
    <col min="14860" max="14860" width="11" style="11" customWidth="1"/>
    <col min="14861" max="14861" width="9.140625" style="11" customWidth="1"/>
    <col min="14862" max="14862" width="11.5703125" style="11" customWidth="1"/>
    <col min="14863" max="14876" width="9.140625" style="11" customWidth="1"/>
    <col min="14877" max="15104" width="9.140625" style="11"/>
    <col min="15105" max="15105" width="11.5703125" style="11" customWidth="1"/>
    <col min="15106" max="15106" width="13" style="11" customWidth="1"/>
    <col min="15107" max="15107" width="18.42578125" style="11" customWidth="1"/>
    <col min="15108" max="15108" width="65" style="11" customWidth="1"/>
    <col min="15109" max="15109" width="21.42578125" style="11" customWidth="1"/>
    <col min="15110" max="15110" width="13.42578125" style="11" customWidth="1"/>
    <col min="15111" max="15111" width="23.5703125" style="11" customWidth="1"/>
    <col min="15112" max="15112" width="12" style="11" customWidth="1"/>
    <col min="15113" max="15113" width="14.42578125" style="11" customWidth="1"/>
    <col min="15114" max="15114" width="11.5703125" style="11" customWidth="1"/>
    <col min="15115" max="15115" width="9.140625" style="11" customWidth="1"/>
    <col min="15116" max="15116" width="11" style="11" customWidth="1"/>
    <col min="15117" max="15117" width="9.140625" style="11" customWidth="1"/>
    <col min="15118" max="15118" width="11.5703125" style="11" customWidth="1"/>
    <col min="15119" max="15132" width="9.140625" style="11" customWidth="1"/>
    <col min="15133" max="15360" width="9.140625" style="11"/>
    <col min="15361" max="15361" width="11.5703125" style="11" customWidth="1"/>
    <col min="15362" max="15362" width="13" style="11" customWidth="1"/>
    <col min="15363" max="15363" width="18.42578125" style="11" customWidth="1"/>
    <col min="15364" max="15364" width="65" style="11" customWidth="1"/>
    <col min="15365" max="15365" width="21.42578125" style="11" customWidth="1"/>
    <col min="15366" max="15366" width="13.42578125" style="11" customWidth="1"/>
    <col min="15367" max="15367" width="23.5703125" style="11" customWidth="1"/>
    <col min="15368" max="15368" width="12" style="11" customWidth="1"/>
    <col min="15369" max="15369" width="14.42578125" style="11" customWidth="1"/>
    <col min="15370" max="15370" width="11.5703125" style="11" customWidth="1"/>
    <col min="15371" max="15371" width="9.140625" style="11" customWidth="1"/>
    <col min="15372" max="15372" width="11" style="11" customWidth="1"/>
    <col min="15373" max="15373" width="9.140625" style="11" customWidth="1"/>
    <col min="15374" max="15374" width="11.5703125" style="11" customWidth="1"/>
    <col min="15375" max="15388" width="9.140625" style="11" customWidth="1"/>
    <col min="15389" max="15616" width="9.140625" style="11"/>
    <col min="15617" max="15617" width="11.5703125" style="11" customWidth="1"/>
    <col min="15618" max="15618" width="13" style="11" customWidth="1"/>
    <col min="15619" max="15619" width="18.42578125" style="11" customWidth="1"/>
    <col min="15620" max="15620" width="65" style="11" customWidth="1"/>
    <col min="15621" max="15621" width="21.42578125" style="11" customWidth="1"/>
    <col min="15622" max="15622" width="13.42578125" style="11" customWidth="1"/>
    <col min="15623" max="15623" width="23.5703125" style="11" customWidth="1"/>
    <col min="15624" max="15624" width="12" style="11" customWidth="1"/>
    <col min="15625" max="15625" width="14.42578125" style="11" customWidth="1"/>
    <col min="15626" max="15626" width="11.5703125" style="11" customWidth="1"/>
    <col min="15627" max="15627" width="9.140625" style="11" customWidth="1"/>
    <col min="15628" max="15628" width="11" style="11" customWidth="1"/>
    <col min="15629" max="15629" width="9.140625" style="11" customWidth="1"/>
    <col min="15630" max="15630" width="11.5703125" style="11" customWidth="1"/>
    <col min="15631" max="15644" width="9.140625" style="11" customWidth="1"/>
    <col min="15645" max="15872" width="9.140625" style="11"/>
    <col min="15873" max="15873" width="11.5703125" style="11" customWidth="1"/>
    <col min="15874" max="15874" width="13" style="11" customWidth="1"/>
    <col min="15875" max="15875" width="18.42578125" style="11" customWidth="1"/>
    <col min="15876" max="15876" width="65" style="11" customWidth="1"/>
    <col min="15877" max="15877" width="21.42578125" style="11" customWidth="1"/>
    <col min="15878" max="15878" width="13.42578125" style="11" customWidth="1"/>
    <col min="15879" max="15879" width="23.5703125" style="11" customWidth="1"/>
    <col min="15880" max="15880" width="12" style="11" customWidth="1"/>
    <col min="15881" max="15881" width="14.42578125" style="11" customWidth="1"/>
    <col min="15882" max="15882" width="11.5703125" style="11" customWidth="1"/>
    <col min="15883" max="15883" width="9.140625" style="11" customWidth="1"/>
    <col min="15884" max="15884" width="11" style="11" customWidth="1"/>
    <col min="15885" max="15885" width="9.140625" style="11" customWidth="1"/>
    <col min="15886" max="15886" width="11.5703125" style="11" customWidth="1"/>
    <col min="15887" max="15900" width="9.140625" style="11" customWidth="1"/>
    <col min="15901" max="16128" width="9.140625" style="11"/>
    <col min="16129" max="16129" width="11.5703125" style="11" customWidth="1"/>
    <col min="16130" max="16130" width="13" style="11" customWidth="1"/>
    <col min="16131" max="16131" width="18.42578125" style="11" customWidth="1"/>
    <col min="16132" max="16132" width="65" style="11" customWidth="1"/>
    <col min="16133" max="16133" width="21.42578125" style="11" customWidth="1"/>
    <col min="16134" max="16134" width="13.42578125" style="11" customWidth="1"/>
    <col min="16135" max="16135" width="23.5703125" style="11" customWidth="1"/>
    <col min="16136" max="16136" width="12" style="11" customWidth="1"/>
    <col min="16137" max="16137" width="14.42578125" style="11" customWidth="1"/>
    <col min="16138" max="16138" width="11.5703125" style="11" customWidth="1"/>
    <col min="16139" max="16139" width="9.140625" style="11" customWidth="1"/>
    <col min="16140" max="16140" width="11" style="11" customWidth="1"/>
    <col min="16141" max="16141" width="9.140625" style="11" customWidth="1"/>
    <col min="16142" max="16142" width="11.5703125" style="11" customWidth="1"/>
    <col min="16143" max="16156" width="9.140625" style="11" customWidth="1"/>
    <col min="16157" max="16384" width="9.140625" style="11"/>
  </cols>
  <sheetData>
    <row r="1" spans="1:21" ht="35.1" customHeight="1" thickTop="1" thickBot="1" x14ac:dyDescent="0.3">
      <c r="A1" s="180"/>
      <c r="B1" s="181"/>
      <c r="C1" s="107"/>
      <c r="D1" s="186" t="s">
        <v>330</v>
      </c>
      <c r="E1" s="186"/>
      <c r="F1" s="186"/>
      <c r="G1" s="187" t="s">
        <v>1152</v>
      </c>
      <c r="H1" s="188"/>
      <c r="I1" s="180"/>
      <c r="J1" s="181"/>
    </row>
    <row r="2" spans="1:21" ht="35.1" customHeight="1" thickTop="1" x14ac:dyDescent="0.25">
      <c r="A2" s="182"/>
      <c r="B2" s="183"/>
      <c r="C2" s="13" t="s">
        <v>331</v>
      </c>
      <c r="D2" s="189"/>
      <c r="E2" s="189"/>
      <c r="F2" s="189"/>
      <c r="G2" s="189"/>
      <c r="H2" s="190"/>
      <c r="I2" s="182"/>
      <c r="J2" s="183"/>
      <c r="S2" s="108" t="s">
        <v>1150</v>
      </c>
      <c r="T2" s="108"/>
      <c r="U2" s="108"/>
    </row>
    <row r="3" spans="1:21" ht="35.1" customHeight="1" x14ac:dyDescent="0.25">
      <c r="A3" s="182"/>
      <c r="B3" s="183"/>
      <c r="C3" s="14" t="s">
        <v>332</v>
      </c>
      <c r="D3" s="191"/>
      <c r="E3" s="191"/>
      <c r="F3" s="191"/>
      <c r="G3" s="191"/>
      <c r="H3" s="192"/>
      <c r="I3" s="182"/>
      <c r="J3" s="183"/>
      <c r="S3" s="108" t="s">
        <v>1154</v>
      </c>
      <c r="T3" s="108"/>
      <c r="U3" s="108"/>
    </row>
    <row r="4" spans="1:21" ht="35.1" customHeight="1" x14ac:dyDescent="0.25">
      <c r="A4" s="182"/>
      <c r="B4" s="183"/>
      <c r="C4" s="105" t="s">
        <v>333</v>
      </c>
      <c r="D4" s="197"/>
      <c r="E4" s="198"/>
      <c r="F4" s="198"/>
      <c r="G4" s="198"/>
      <c r="H4" s="199"/>
      <c r="I4" s="182"/>
      <c r="J4" s="183"/>
      <c r="S4" s="108" t="s">
        <v>1155</v>
      </c>
      <c r="T4" s="108"/>
      <c r="U4" s="108"/>
    </row>
    <row r="5" spans="1:21" ht="35.1" customHeight="1" thickBot="1" x14ac:dyDescent="0.3">
      <c r="A5" s="182"/>
      <c r="B5" s="183"/>
      <c r="C5" s="106" t="s">
        <v>1149</v>
      </c>
      <c r="D5" s="193"/>
      <c r="E5" s="193"/>
      <c r="F5" s="193"/>
      <c r="G5" s="193"/>
      <c r="H5" s="194"/>
      <c r="I5" s="182"/>
      <c r="J5" s="183"/>
      <c r="S5" s="108" t="s">
        <v>1153</v>
      </c>
      <c r="T5" s="108"/>
      <c r="U5" s="108"/>
    </row>
    <row r="6" spans="1:21" ht="35.1" customHeight="1" thickTop="1" thickBot="1" x14ac:dyDescent="0.3">
      <c r="A6" s="184"/>
      <c r="B6" s="185"/>
      <c r="C6" s="15"/>
      <c r="D6" s="195"/>
      <c r="E6" s="195"/>
      <c r="F6" s="195"/>
      <c r="G6" s="195"/>
      <c r="H6" s="196"/>
      <c r="I6" s="184"/>
      <c r="J6" s="185"/>
      <c r="M6" s="179" t="s">
        <v>334</v>
      </c>
      <c r="N6" s="179">
        <v>5</v>
      </c>
      <c r="S6" s="108" t="s">
        <v>1156</v>
      </c>
      <c r="T6" s="108"/>
      <c r="U6" s="108"/>
    </row>
    <row r="7" spans="1:21" ht="24.95" customHeight="1" thickTop="1" x14ac:dyDescent="0.25">
      <c r="A7" s="164" t="s">
        <v>335</v>
      </c>
      <c r="B7" s="16" t="s">
        <v>336</v>
      </c>
      <c r="C7" s="169" t="str">
        <f>IF($S$8="Select"," ",$S$8)</f>
        <v>Silver Sa'fa for Private Villas and Industrial Buildings</v>
      </c>
      <c r="D7" s="167" t="s">
        <v>337</v>
      </c>
      <c r="E7" s="166"/>
      <c r="F7" s="166"/>
      <c r="G7" s="17"/>
      <c r="H7" s="16" t="s">
        <v>338</v>
      </c>
      <c r="I7" s="16" t="s">
        <v>339</v>
      </c>
      <c r="J7" s="18" t="s">
        <v>340</v>
      </c>
      <c r="M7" s="179"/>
      <c r="N7" s="179"/>
      <c r="S7" s="108">
        <f>IF(S8=S2,1,IF(S8=S3,2,IF(S8=S4,3,IF(S8=S5,4,IF(S8=S6,5,1)))))</f>
        <v>2</v>
      </c>
      <c r="T7" s="108"/>
      <c r="U7" s="109">
        <f>IF(S7=1,0,IF(S7&lt;4,0.575,0.425))</f>
        <v>0.57499999999999996</v>
      </c>
    </row>
    <row r="8" spans="1:21" ht="24.95" customHeight="1" thickBot="1" x14ac:dyDescent="0.3">
      <c r="A8" s="165"/>
      <c r="B8" s="19" t="s">
        <v>341</v>
      </c>
      <c r="C8" s="170"/>
      <c r="D8" s="168"/>
      <c r="E8" s="20" t="str">
        <f>IF($S$7&lt;2," ",IF($S$7&lt;4,"            Max. U  =  0.57","            Max. U  =  0.42"))</f>
        <v xml:space="preserve">            Max. U  =  0.57</v>
      </c>
      <c r="F8" s="21" t="s">
        <v>342</v>
      </c>
      <c r="G8" s="22"/>
      <c r="H8" s="23" t="s">
        <v>343</v>
      </c>
      <c r="I8" s="19" t="s">
        <v>344</v>
      </c>
      <c r="J8" s="24" t="s">
        <v>345</v>
      </c>
      <c r="M8" s="179"/>
      <c r="N8" s="179"/>
      <c r="S8" s="110" t="s">
        <v>1154</v>
      </c>
      <c r="T8" s="108" t="s">
        <v>1151</v>
      </c>
      <c r="U8" s="108"/>
    </row>
    <row r="9" spans="1:21" ht="18" customHeight="1" thickTop="1" x14ac:dyDescent="0.25">
      <c r="A9" s="132" t="s">
        <v>395</v>
      </c>
      <c r="B9" s="26">
        <v>0</v>
      </c>
      <c r="C9" s="161" t="str">
        <f>IF(A9&gt;0,VLOOKUP(A9,'Materials and Systems'!$B$2:$L$1185,6,FALSE)," ")</f>
        <v>Inside Surface Film Resistance for Walls</v>
      </c>
      <c r="D9" s="162"/>
      <c r="E9" s="162"/>
      <c r="F9" s="162"/>
      <c r="G9" s="163"/>
      <c r="H9" s="27">
        <f>IF(A9&gt;0,VLOOKUP(A9,'Materials and Systems'!$B$2:$L$1185,8,FALSE)," ")</f>
        <v>0</v>
      </c>
      <c r="I9" s="27">
        <f>IF(A9=0," ",IF(M9&gt;0,M9,IF(N9&gt;0,N9,O9)))</f>
        <v>0.12</v>
      </c>
      <c r="J9" s="28">
        <f>IF(A9&gt;0,H9*B9/100," ")</f>
        <v>0</v>
      </c>
      <c r="L9" s="12">
        <f t="array" ref="L9">IF(OR(EXACT(A9,'Materials and Systems'!$B$2:$B$7)),0,B9)</f>
        <v>0</v>
      </c>
      <c r="M9" s="12">
        <f>IF(A9=0,0,IF(A9="00.005.0",0,IF(VLOOKUP(A9,'Materials and Systems'!$B$2:$L$1684,11,FALSE)&gt;0,VLOOKUP(A9,'Materials and Systems'!$B$2:$L$1684,11,FALSE),0)))</f>
        <v>0.12</v>
      </c>
      <c r="N9" s="29">
        <f>IF(A9&lt;&gt;"00.005.0",0,IF(B9&lt;20,0.148,IF(B9&gt;=100,0.16,IF(B9&lt;100,0.148+(0.012*((B9-20)/80)),0))))</f>
        <v>0</v>
      </c>
      <c r="O9" s="11" t="e">
        <f>IF(A9&lt;&gt;0,B9/VLOOKUP(A9,'Materials and Systems'!$B$2:$L$1684,7,FALSE)/1000," ")</f>
        <v>#DIV/0!</v>
      </c>
    </row>
    <row r="10" spans="1:21" ht="18" customHeight="1" x14ac:dyDescent="0.25">
      <c r="A10" s="132" t="s">
        <v>2411</v>
      </c>
      <c r="B10" s="31">
        <v>6</v>
      </c>
      <c r="C10" s="157" t="str">
        <f>IF(A10&gt;0,VLOOKUP(A10,'Materials and Systems'!$B$2:$L$1185,6,FALSE)," ")</f>
        <v>Panel Facing: Fiber cement board 6mm thick, Density = 1300 kg/m3</v>
      </c>
      <c r="D10" s="157"/>
      <c r="E10" s="157"/>
      <c r="F10" s="157"/>
      <c r="G10" s="157"/>
      <c r="H10" s="32">
        <f>IF(A10&gt;0,VLOOKUP(A10,'Materials and Systems'!$B$2:$L$1684,8,FALSE)," ")</f>
        <v>1300</v>
      </c>
      <c r="I10" s="32">
        <f t="shared" ref="I10:I19" si="0">IF(A10=0," ",IF(M10&gt;0,M10,IF(N10&gt;0,N10,O10)))</f>
        <v>3.9814200398142006E-2</v>
      </c>
      <c r="J10" s="33">
        <f t="shared" ref="J10:J19" si="1">IF(A10&gt;0,H10*B10/100," ")</f>
        <v>78</v>
      </c>
      <c r="L10" s="12">
        <f t="array" ref="L10">IF(OR(EXACT(A10,'Materials and Systems'!$B$2:$B$7)),0,B10)</f>
        <v>6</v>
      </c>
      <c r="M10" s="12">
        <f>IF(A10=0,0,IF(A10="00.005.0",0,IF(VLOOKUP(A10,'Materials and Systems'!$B$2:$L$1684,11,FALSE)&gt;0,VLOOKUP(A10,'Materials and Systems'!$B$2:$L$1684,11,FALSE),0)))</f>
        <v>0</v>
      </c>
      <c r="N10" s="29">
        <f t="shared" ref="N10:N19" si="2">IF(A10&lt;&gt;"00.005.0",0,IF(B10&lt;20,0.148,IF(B10&gt;=100,0.16,IF(B10&lt;100,0.148+(0.012*((B10-20)/80)),0))))</f>
        <v>0</v>
      </c>
      <c r="O10" s="11">
        <f>IF(A10&lt;&gt;0,B10/VLOOKUP(A10,'Materials and Systems'!$B$2:$L$1684,7,FALSE)/1000," ")</f>
        <v>3.9814200398142006E-2</v>
      </c>
    </row>
    <row r="11" spans="1:21" ht="18" customHeight="1" x14ac:dyDescent="0.25">
      <c r="A11" s="132" t="s">
        <v>2407</v>
      </c>
      <c r="B11" s="31">
        <v>188</v>
      </c>
      <c r="C11" s="157" t="str">
        <f>IF(A11&gt;0,VLOOKUP(A11,'Materials and Systems'!$B$2:$L$1185,6,FALSE)," ")</f>
        <v>Panel Core: Lightweight concrete panel composed of expanded polystyrene beads, cement, water and additives.</v>
      </c>
      <c r="D11" s="157"/>
      <c r="E11" s="157"/>
      <c r="F11" s="157"/>
      <c r="G11" s="157"/>
      <c r="H11" s="32">
        <f>IF(A11&gt;0,VLOOKUP(A11,'Materials and Systems'!$B$2:$L$1684,8,FALSE)," ")</f>
        <v>550</v>
      </c>
      <c r="I11" s="32">
        <f t="shared" si="0"/>
        <v>2.1218961625282167</v>
      </c>
      <c r="J11" s="33">
        <f t="shared" si="1"/>
        <v>1034</v>
      </c>
      <c r="L11" s="12">
        <f t="array" ref="L11">IF(OR(EXACT(A11,'Materials and Systems'!$B$2:$B$7)),0,B11)</f>
        <v>188</v>
      </c>
      <c r="M11" s="12">
        <f>IF(A11=0,0,IF(A11="00.005.0",0,IF(VLOOKUP(A11,'Materials and Systems'!$B$2:$L$1684,11,FALSE)&gt;0,VLOOKUP(A11,'Materials and Systems'!$B$2:$L$1684,11,FALSE),0)))</f>
        <v>0</v>
      </c>
      <c r="N11" s="29">
        <f t="shared" si="2"/>
        <v>0</v>
      </c>
      <c r="O11" s="11">
        <f>IF(A11&lt;&gt;0,B11/VLOOKUP(A11,'Materials and Systems'!$B$2:$L$1684,7,FALSE)/1000," ")</f>
        <v>2.1218961625282167</v>
      </c>
    </row>
    <row r="12" spans="1:21" ht="18" customHeight="1" x14ac:dyDescent="0.25">
      <c r="A12" s="132" t="s">
        <v>2411</v>
      </c>
      <c r="B12" s="31">
        <v>6</v>
      </c>
      <c r="C12" s="157" t="str">
        <f>IF(A12&gt;0,VLOOKUP(A12,'Materials and Systems'!$B$2:$L$1185,6,FALSE)," ")</f>
        <v>Panel Facing: Fiber cement board 6mm thick, Density = 1300 kg/m3</v>
      </c>
      <c r="D12" s="157"/>
      <c r="E12" s="157"/>
      <c r="F12" s="157"/>
      <c r="G12" s="157"/>
      <c r="H12" s="32">
        <f>IF(A12&gt;0,VLOOKUP(A12,'Materials and Systems'!$B$2:$L$1684,8,FALSE)," ")</f>
        <v>1300</v>
      </c>
      <c r="I12" s="32">
        <f t="shared" si="0"/>
        <v>3.9814200398142006E-2</v>
      </c>
      <c r="J12" s="33">
        <f t="shared" si="1"/>
        <v>78</v>
      </c>
      <c r="L12" s="12">
        <f t="array" ref="L12">IF(OR(EXACT(A12,'Materials and Systems'!$B$2:$B$7)),0,B12)</f>
        <v>6</v>
      </c>
      <c r="M12" s="12">
        <f>IF(A12=0,0,IF(A12="00.005.0",0,IF(VLOOKUP(A12,'Materials and Systems'!$B$2:$L$1684,11,FALSE)&gt;0,VLOOKUP(A12,'Materials and Systems'!$B$2:$L$1684,11,FALSE),0)))</f>
        <v>0</v>
      </c>
      <c r="N12" s="29">
        <f t="shared" si="2"/>
        <v>0</v>
      </c>
      <c r="O12" s="11">
        <f>IF(A12&lt;&gt;0,B12/VLOOKUP(A12,'Materials and Systems'!$B$2:$L$1684,7,FALSE)/1000," ")</f>
        <v>3.9814200398142006E-2</v>
      </c>
    </row>
    <row r="13" spans="1:21" ht="18" customHeight="1" x14ac:dyDescent="0.25">
      <c r="A13" s="132" t="s">
        <v>396</v>
      </c>
      <c r="B13" s="31">
        <v>0</v>
      </c>
      <c r="C13" s="157" t="str">
        <f>IF(A13&gt;0,VLOOKUP(A13,'Materials and Systems'!$B$2:$L$1185,6,FALSE)," ")</f>
        <v>Outside Surface Film Resistance for Walls</v>
      </c>
      <c r="D13" s="157"/>
      <c r="E13" s="157"/>
      <c r="F13" s="157"/>
      <c r="G13" s="157"/>
      <c r="H13" s="32">
        <f>IF(A13&gt;0,VLOOKUP(A13,'Materials and Systems'!$B$2:$L$1684,8,FALSE)," ")</f>
        <v>0</v>
      </c>
      <c r="I13" s="32">
        <f t="shared" si="0"/>
        <v>4.3999999999999997E-2</v>
      </c>
      <c r="J13" s="33">
        <f t="shared" si="1"/>
        <v>0</v>
      </c>
      <c r="L13" s="12">
        <f t="array" ref="L13">IF(OR(EXACT(A13,'Materials and Systems'!$B$2:$B$7)),0,B13)</f>
        <v>0</v>
      </c>
      <c r="M13" s="12">
        <f>IF(A13=0,0,IF(A13="00.005.0",0,IF(VLOOKUP(A13,'Materials and Systems'!$B$2:$L$1684,11,FALSE)&gt;0,VLOOKUP(A13,'Materials and Systems'!$B$2:$L$1684,11,FALSE),0)))</f>
        <v>4.3999999999999997E-2</v>
      </c>
      <c r="N13" s="29">
        <f t="shared" si="2"/>
        <v>0</v>
      </c>
      <c r="O13" s="11" t="e">
        <f>IF(A13&lt;&gt;0,B13/VLOOKUP(A13,'Materials and Systems'!$B$2:$L$1684,7,FALSE)/1000," ")</f>
        <v>#DIV/0!</v>
      </c>
    </row>
    <row r="14" spans="1:21" ht="18" customHeight="1" x14ac:dyDescent="0.25">
      <c r="A14" s="132"/>
      <c r="B14" s="31"/>
      <c r="C14" s="157" t="str">
        <f>IF(A14&gt;0,VLOOKUP(A14,'Materials and Systems'!$B$2:$L$1185,6,FALSE)," ")</f>
        <v xml:space="preserve"> </v>
      </c>
      <c r="D14" s="157"/>
      <c r="E14" s="157"/>
      <c r="F14" s="157"/>
      <c r="G14" s="157"/>
      <c r="H14" s="32" t="str">
        <f>IF(A14&gt;0,VLOOKUP(A14,'Materials and Systems'!$B$2:$L$1684,8,FALSE)," ")</f>
        <v xml:space="preserve"> </v>
      </c>
      <c r="I14" s="32" t="str">
        <f t="shared" si="0"/>
        <v xml:space="preserve"> </v>
      </c>
      <c r="J14" s="33" t="str">
        <f t="shared" si="1"/>
        <v xml:space="preserve"> </v>
      </c>
      <c r="L14" s="12">
        <f t="array" ref="L14">IF(OR(EXACT(A14,'Materials and Systems'!$B$2:$B$7)),0,B14)</f>
        <v>0</v>
      </c>
      <c r="M14" s="12">
        <f>IF(A14=0,0,IF(A14="00.005.0",0,IF(VLOOKUP(A14,'Materials and Systems'!$B$2:$L$1684,11,FALSE)&gt;0,VLOOKUP(A14,'Materials and Systems'!$B$2:$L$1684,11,FALSE),0)))</f>
        <v>0</v>
      </c>
      <c r="N14" s="29">
        <f t="shared" si="2"/>
        <v>0</v>
      </c>
      <c r="O14" s="11" t="str">
        <f>IF(A14&lt;&gt;0,B14/VLOOKUP(A14,'Materials and Systems'!$B$2:$L$1684,7,FALSE)/1000," ")</f>
        <v xml:space="preserve"> </v>
      </c>
    </row>
    <row r="15" spans="1:21" ht="18" customHeight="1" x14ac:dyDescent="0.25">
      <c r="A15" s="132"/>
      <c r="B15" s="31"/>
      <c r="C15" s="157" t="str">
        <f>IF(A15&gt;0,VLOOKUP(A15,'Materials and Systems'!$B$2:$L$1185,6,FALSE)," ")</f>
        <v xml:space="preserve"> </v>
      </c>
      <c r="D15" s="157"/>
      <c r="E15" s="157"/>
      <c r="F15" s="157"/>
      <c r="G15" s="157"/>
      <c r="H15" s="32" t="str">
        <f>IF(A15&gt;0,VLOOKUP(A15,'Materials and Systems'!$B$2:$L$1684,8,FALSE)," ")</f>
        <v xml:space="preserve"> </v>
      </c>
      <c r="I15" s="32" t="str">
        <f t="shared" si="0"/>
        <v xml:space="preserve"> </v>
      </c>
      <c r="J15" s="33" t="str">
        <f t="shared" si="1"/>
        <v xml:space="preserve"> </v>
      </c>
      <c r="L15" s="12">
        <f t="array" ref="L15">IF(OR(EXACT(A15,'Materials and Systems'!$B$2:$B$7)),0,B15)</f>
        <v>0</v>
      </c>
      <c r="M15" s="12">
        <f>IF(A15=0,0,IF(A15="00.005.0",0,IF(VLOOKUP(A15,'Materials and Systems'!$B$2:$L$1684,11,FALSE)&gt;0,VLOOKUP(A15,'Materials and Systems'!$B$2:$L$1684,11,FALSE),0)))</f>
        <v>0</v>
      </c>
      <c r="N15" s="29">
        <f t="shared" si="2"/>
        <v>0</v>
      </c>
      <c r="O15" s="11" t="str">
        <f>IF(A15&lt;&gt;0,B15/VLOOKUP(A15,'Materials and Systems'!$B$2:$L$1684,7,FALSE)/1000," ")</f>
        <v xml:space="preserve"> </v>
      </c>
    </row>
    <row r="16" spans="1:21" ht="18" customHeight="1" x14ac:dyDescent="0.25">
      <c r="A16" s="132"/>
      <c r="B16" s="31"/>
      <c r="C16" s="157" t="str">
        <f>IF(A16&gt;0,VLOOKUP(A16,'Materials and Systems'!$B$2:$L$1185,6,FALSE)," ")</f>
        <v xml:space="preserve"> </v>
      </c>
      <c r="D16" s="157"/>
      <c r="E16" s="157"/>
      <c r="F16" s="157"/>
      <c r="G16" s="157"/>
      <c r="H16" s="32" t="str">
        <f>IF(A16&gt;0,VLOOKUP(A16,'Materials and Systems'!$B$2:$L$1684,8,FALSE)," ")</f>
        <v xml:space="preserve"> </v>
      </c>
      <c r="I16" s="32" t="str">
        <f t="shared" si="0"/>
        <v xml:space="preserve"> </v>
      </c>
      <c r="J16" s="33" t="str">
        <f t="shared" si="1"/>
        <v xml:space="preserve"> </v>
      </c>
      <c r="L16" s="12">
        <f t="array" ref="L16">IF(OR(EXACT(A16,'Materials and Systems'!$B$2:$B$7)),0,B16)</f>
        <v>0</v>
      </c>
      <c r="M16" s="12">
        <f>IF(A16=0,0,IF(A16="00.005.0",0,IF(VLOOKUP(A16,'Materials and Systems'!$B$2:$L$1684,11,FALSE)&gt;0,VLOOKUP(A16,'Materials and Systems'!$B$2:$L$1684,11,FALSE),0)))</f>
        <v>0</v>
      </c>
      <c r="N16" s="29">
        <f t="shared" si="2"/>
        <v>0</v>
      </c>
      <c r="O16" s="11" t="str">
        <f>IF(A16&lt;&gt;0,B16/VLOOKUP(A16,'Materials and Systems'!$B$2:$L$1684,7,FALSE)/1000," ")</f>
        <v xml:space="preserve"> </v>
      </c>
    </row>
    <row r="17" spans="1:15" ht="18" customHeight="1" x14ac:dyDescent="0.25">
      <c r="A17" s="132"/>
      <c r="B17" s="31"/>
      <c r="C17" s="157" t="str">
        <f>IF(A17&gt;0,VLOOKUP(A17,'Materials and Systems'!$B$2:$L$1185,6,FALSE)," ")</f>
        <v xml:space="preserve"> </v>
      </c>
      <c r="D17" s="157"/>
      <c r="E17" s="157"/>
      <c r="F17" s="157"/>
      <c r="G17" s="157"/>
      <c r="H17" s="32" t="str">
        <f>IF(A17&gt;0,VLOOKUP(A17,'Materials and Systems'!$B$2:$L$1684,8,FALSE)," ")</f>
        <v xml:space="preserve"> </v>
      </c>
      <c r="I17" s="32" t="str">
        <f t="shared" si="0"/>
        <v xml:space="preserve"> </v>
      </c>
      <c r="J17" s="33" t="str">
        <f t="shared" si="1"/>
        <v xml:space="preserve"> </v>
      </c>
      <c r="L17" s="12">
        <f t="array" ref="L17">IF(OR(EXACT(A17,'Materials and Systems'!$B$2:$B$7)),0,B17)</f>
        <v>0</v>
      </c>
      <c r="M17" s="12">
        <f>IF(A17=0,0,IF(A17="00.005.0",0,IF(VLOOKUP(A17,'Materials and Systems'!$B$2:$L$1684,11,FALSE)&gt;0,VLOOKUP(A17,'Materials and Systems'!$B$2:$L$1684,11,FALSE),0)))</f>
        <v>0</v>
      </c>
      <c r="N17" s="29">
        <f t="shared" si="2"/>
        <v>0</v>
      </c>
      <c r="O17" s="11" t="str">
        <f>IF(A17&lt;&gt;0,B17/VLOOKUP(A17,'Materials and Systems'!$B$2:$L$1684,7,FALSE)/1000," ")</f>
        <v xml:space="preserve"> </v>
      </c>
    </row>
    <row r="18" spans="1:15" ht="18" customHeight="1" x14ac:dyDescent="0.25">
      <c r="A18" s="132"/>
      <c r="B18" s="31"/>
      <c r="C18" s="157" t="str">
        <f>IF(A18&gt;0,VLOOKUP(A18,'Materials and Systems'!$B$2:$L$1185,6,FALSE)," ")</f>
        <v xml:space="preserve"> </v>
      </c>
      <c r="D18" s="157"/>
      <c r="E18" s="157"/>
      <c r="F18" s="157"/>
      <c r="G18" s="157"/>
      <c r="H18" s="32" t="str">
        <f>IF(A18&gt;0,VLOOKUP(A18,'Materials and Systems'!$B$2:$L$1684,8,FALSE)," ")</f>
        <v xml:space="preserve"> </v>
      </c>
      <c r="I18" s="32" t="str">
        <f t="shared" si="0"/>
        <v xml:space="preserve"> </v>
      </c>
      <c r="J18" s="33" t="str">
        <f t="shared" si="1"/>
        <v xml:space="preserve"> </v>
      </c>
      <c r="L18" s="12">
        <f t="array" ref="L18">IF(OR(EXACT(A18,'Materials and Systems'!$B$2:$B$7)),0,B18)</f>
        <v>0</v>
      </c>
      <c r="M18" s="12">
        <f>IF(A18=0,0,IF(A18="00.005.0",0,IF(VLOOKUP(A18,'Materials and Systems'!$B$2:$L$1684,11,FALSE)&gt;0,VLOOKUP(A18,'Materials and Systems'!$B$2:$L$1684,11,FALSE),0)))</f>
        <v>0</v>
      </c>
      <c r="N18" s="29">
        <f t="shared" si="2"/>
        <v>0</v>
      </c>
      <c r="O18" s="11" t="str">
        <f>IF(A18&lt;&gt;0,B18/VLOOKUP(A18,'Materials and Systems'!$B$2:$L$1684,7,FALSE)/1000," ")</f>
        <v xml:space="preserve"> </v>
      </c>
    </row>
    <row r="19" spans="1:15" ht="18" customHeight="1" thickBot="1" x14ac:dyDescent="0.3">
      <c r="A19" s="138"/>
      <c r="B19" s="134"/>
      <c r="C19" s="176" t="str">
        <f>IF(A19&gt;0,VLOOKUP(A19,'Materials and Systems'!$B$2:$L$1185,6,FALSE)," ")</f>
        <v xml:space="preserve"> </v>
      </c>
      <c r="D19" s="177"/>
      <c r="E19" s="177"/>
      <c r="F19" s="177"/>
      <c r="G19" s="178"/>
      <c r="H19" s="135" t="str">
        <f>IF(A19&gt;0,VLOOKUP(A19,'Materials and Systems'!$B$2:$L$1684,8,FALSE)," ")</f>
        <v xml:space="preserve"> </v>
      </c>
      <c r="I19" s="135" t="str">
        <f t="shared" si="0"/>
        <v xml:space="preserve"> </v>
      </c>
      <c r="J19" s="136" t="str">
        <f t="shared" si="1"/>
        <v xml:space="preserve"> </v>
      </c>
      <c r="L19" s="12">
        <f t="array" ref="L19">IF(OR(EXACT(A19,'Materials and Systems'!$B$2:$B$7)),0,B19)</f>
        <v>0</v>
      </c>
      <c r="M19" s="12">
        <f>IF(A19=0,0,IF(A19="00.005.0",0,IF(VLOOKUP(A19,'Materials and Systems'!$B$2:$L$1684,11,FALSE)&gt;0,VLOOKUP(A19,'Materials and Systems'!$B$2:$L$1684,11,FALSE),0)))</f>
        <v>0</v>
      </c>
      <c r="N19" s="29">
        <f t="shared" si="2"/>
        <v>0</v>
      </c>
      <c r="O19" s="11" t="str">
        <f>IF(A19&lt;&gt;0,B19/VLOOKUP(A19,'Materials and Systems'!$B$2:$L$1684,7,FALSE)/1000," ")</f>
        <v xml:space="preserve"> </v>
      </c>
    </row>
    <row r="20" spans="1:15" ht="27.75" customHeight="1" thickTop="1" x14ac:dyDescent="0.25">
      <c r="A20" s="137"/>
      <c r="B20" s="16">
        <f>SUM(L9:L19)</f>
        <v>200</v>
      </c>
      <c r="C20" s="39"/>
      <c r="D20" s="40" t="s">
        <v>346</v>
      </c>
      <c r="E20" s="41">
        <f>1/I20</f>
        <v>0.42273921628385175</v>
      </c>
      <c r="F20" s="39" t="s">
        <v>347</v>
      </c>
      <c r="G20" s="174" t="str">
        <f>IF(I20=0," ",IF(C7=0,"Kindly Select Sa'fa",IF($S$8="Select","Kindly Select Sa'fa",IF(E20&lt;$U$7,"As/DM Reg.","Not as/DM Reg."))))</f>
        <v>As/DM Reg.</v>
      </c>
      <c r="H20" s="40"/>
      <c r="I20" s="71">
        <f>SUM(I9:I19)</f>
        <v>2.3655245633245006</v>
      </c>
      <c r="J20" s="43"/>
    </row>
    <row r="21" spans="1:15" ht="27.75" customHeight="1" thickBot="1" x14ac:dyDescent="0.3">
      <c r="A21" s="44"/>
      <c r="B21" s="70" t="s">
        <v>341</v>
      </c>
      <c r="C21" s="45"/>
      <c r="D21" s="46"/>
      <c r="E21" s="47">
        <f>+E20/5.68</f>
        <v>7.442591835983306E-2</v>
      </c>
      <c r="F21" s="48" t="s">
        <v>348</v>
      </c>
      <c r="G21" s="175"/>
      <c r="H21" s="45"/>
      <c r="I21" s="19" t="s">
        <v>344</v>
      </c>
      <c r="J21" s="50"/>
    </row>
    <row r="22" spans="1:15" ht="7.5" customHeight="1" thickTop="1" thickBot="1" x14ac:dyDescent="0.3"/>
    <row r="23" spans="1:15" ht="24.95" customHeight="1" thickTop="1" x14ac:dyDescent="0.25">
      <c r="A23" s="164" t="s">
        <v>335</v>
      </c>
      <c r="B23" s="16" t="s">
        <v>336</v>
      </c>
      <c r="C23" s="169" t="str">
        <f>IF($S$8="Select"," ",$S$8)</f>
        <v>Silver Sa'fa for Private Villas and Industrial Buildings</v>
      </c>
      <c r="D23" s="167" t="s">
        <v>349</v>
      </c>
      <c r="E23" s="166"/>
      <c r="F23" s="166"/>
      <c r="G23" s="17"/>
      <c r="H23" s="16" t="s">
        <v>338</v>
      </c>
      <c r="I23" s="16" t="s">
        <v>339</v>
      </c>
      <c r="J23" s="18" t="s">
        <v>340</v>
      </c>
    </row>
    <row r="24" spans="1:15" ht="24.95" customHeight="1" thickBot="1" x14ac:dyDescent="0.3">
      <c r="A24" s="165"/>
      <c r="B24" s="19" t="s">
        <v>341</v>
      </c>
      <c r="C24" s="170"/>
      <c r="D24" s="168"/>
      <c r="E24" s="20" t="str">
        <f>IF($S$7&lt;2," ",IF($S$7&lt;4,"            Max. U  =  0.57","            Max. U  =  0.42"))</f>
        <v xml:space="preserve">            Max. U  =  0.57</v>
      </c>
      <c r="F24" s="21" t="s">
        <v>342</v>
      </c>
      <c r="G24" s="22"/>
      <c r="H24" s="23" t="s">
        <v>343</v>
      </c>
      <c r="I24" s="19" t="s">
        <v>344</v>
      </c>
      <c r="J24" s="24" t="s">
        <v>345</v>
      </c>
    </row>
    <row r="25" spans="1:15" ht="18" customHeight="1" thickTop="1" x14ac:dyDescent="0.25">
      <c r="A25" s="132"/>
      <c r="B25" s="26"/>
      <c r="C25" s="161" t="str">
        <f>IF(A25&gt;0,VLOOKUP(A25,'Materials and Systems'!$B$2:$L$1185,6,FALSE)," ")</f>
        <v xml:space="preserve"> </v>
      </c>
      <c r="D25" s="162"/>
      <c r="E25" s="162"/>
      <c r="F25" s="162"/>
      <c r="G25" s="163"/>
      <c r="H25" s="27" t="str">
        <f>IF(A25&gt;0,VLOOKUP(A25,'Materials and Systems'!$B$2:$L$1684,8,FALSE)," ")</f>
        <v xml:space="preserve"> </v>
      </c>
      <c r="I25" s="27" t="str">
        <f>IF(A25=0," ",IF(M25&gt;0,M25,IF(N25&gt;0,N25,O25)))</f>
        <v xml:space="preserve"> </v>
      </c>
      <c r="J25" s="28" t="str">
        <f>IF(A25&gt;0,H25*B25/100," ")</f>
        <v xml:space="preserve"> </v>
      </c>
      <c r="L25" s="12">
        <f t="array" ref="L25">IF(OR(EXACT(A25,'Materials and Systems'!$B$2:$B$7)),0,B25)</f>
        <v>0</v>
      </c>
      <c r="M25" s="12">
        <f>IF(A25=0,0,IF(A25="00.005.0",0,IF(VLOOKUP(A25,'Materials and Systems'!$B$2:$L$1684,11,FALSE)&gt;0,VLOOKUP(A25,'Materials and Systems'!$B$2:$L$1684,11,FALSE),0)))</f>
        <v>0</v>
      </c>
      <c r="N25" s="29">
        <f>IF(A25&lt;&gt;"00.005.0",0,IF(B25&lt;20,0.148,IF(B25&gt;=100,0.16,IF(B25&lt;100,0.148+(0.012*((B25-20)/80)),0))))</f>
        <v>0</v>
      </c>
      <c r="O25" s="11" t="str">
        <f>IF(A25&lt;&gt;0,B25/VLOOKUP(A25,'Materials and Systems'!$B$2:$L$1684,7,FALSE)/1000," ")</f>
        <v xml:space="preserve"> </v>
      </c>
    </row>
    <row r="26" spans="1:15" ht="18" customHeight="1" x14ac:dyDescent="0.25">
      <c r="A26" s="132"/>
      <c r="B26" s="31"/>
      <c r="C26" s="157" t="str">
        <f>IF(A26&gt;0,VLOOKUP(A26,'Materials and Systems'!$B$2:$L$1185,6,FALSE)," ")</f>
        <v xml:space="preserve"> </v>
      </c>
      <c r="D26" s="157"/>
      <c r="E26" s="157"/>
      <c r="F26" s="157"/>
      <c r="G26" s="157"/>
      <c r="H26" s="32" t="str">
        <f>IF(A26&gt;0,VLOOKUP(A26,'Materials and Systems'!$B$2:$L$1684,8,FALSE)," ")</f>
        <v xml:space="preserve"> </v>
      </c>
      <c r="I26" s="32" t="str">
        <f t="shared" ref="I26:I35" si="3">IF(A26=0," ",IF(M26&gt;0,M26,IF(N26&gt;0,N26,O26)))</f>
        <v xml:space="preserve"> </v>
      </c>
      <c r="J26" s="33" t="str">
        <f t="shared" ref="J26:J35" si="4">IF(A26&gt;0,H26*B26/100," ")</f>
        <v xml:space="preserve"> </v>
      </c>
      <c r="L26" s="12">
        <f t="array" ref="L26">IF(OR(EXACT(A26,'Materials and Systems'!$B$2:$B$7)),0,B26)</f>
        <v>0</v>
      </c>
      <c r="M26" s="12">
        <f>IF(A26=0,0,IF(A26="00.005.0",0,IF(VLOOKUP(A26,'Materials and Systems'!$B$2:$L$1684,11,FALSE)&gt;0,VLOOKUP(A26,'Materials and Systems'!$B$2:$L$1684,11,FALSE),0)))</f>
        <v>0</v>
      </c>
      <c r="N26" s="29">
        <f t="shared" ref="N26:N35" si="5">IF(A26&lt;&gt;"00.005.0",0,IF(B26&lt;20,0.148,IF(B26&gt;=100,0.16,IF(B26&lt;100,0.148+(0.012*((B26-20)/80)),0))))</f>
        <v>0</v>
      </c>
      <c r="O26" s="11" t="str">
        <f>IF(A26&lt;&gt;0,B26/VLOOKUP(A26,'Materials and Systems'!$B$2:$L$1684,7,FALSE)/1000," ")</f>
        <v xml:space="preserve"> </v>
      </c>
    </row>
    <row r="27" spans="1:15" ht="18" customHeight="1" x14ac:dyDescent="0.25">
      <c r="A27" s="30"/>
      <c r="B27" s="31"/>
      <c r="C27" s="157" t="str">
        <f>IF(A27&gt;0,VLOOKUP(A27,'Materials and Systems'!$B$2:$L$1185,6,FALSE)," ")</f>
        <v xml:space="preserve"> </v>
      </c>
      <c r="D27" s="157"/>
      <c r="E27" s="157"/>
      <c r="F27" s="157"/>
      <c r="G27" s="157"/>
      <c r="H27" s="32" t="str">
        <f>IF(A27&gt;0,VLOOKUP(A27,'Materials and Systems'!$B$2:$L$1684,8,FALSE)," ")</f>
        <v xml:space="preserve"> </v>
      </c>
      <c r="I27" s="32" t="str">
        <f t="shared" si="3"/>
        <v xml:space="preserve"> </v>
      </c>
      <c r="J27" s="33" t="str">
        <f t="shared" si="4"/>
        <v xml:space="preserve"> </v>
      </c>
      <c r="L27" s="12">
        <f t="array" ref="L27">IF(OR(EXACT(A27,'Materials and Systems'!$B$2:$B$7)),0,B27)</f>
        <v>0</v>
      </c>
      <c r="M27" s="12">
        <f>IF(A27=0,0,IF(A27="00.005.0",0,IF(VLOOKUP(A27,'Materials and Systems'!$B$2:$L$1684,11,FALSE)&gt;0,VLOOKUP(A27,'Materials and Systems'!$B$2:$L$1684,11,FALSE),0)))</f>
        <v>0</v>
      </c>
      <c r="N27" s="29">
        <f t="shared" si="5"/>
        <v>0</v>
      </c>
      <c r="O27" s="11" t="str">
        <f>IF(A27&lt;&gt;0,B27/VLOOKUP(A27,'Materials and Systems'!$B$2:$L$1684,7,FALSE)/1000," ")</f>
        <v xml:space="preserve"> </v>
      </c>
    </row>
    <row r="28" spans="1:15" ht="18" customHeight="1" x14ac:dyDescent="0.25">
      <c r="A28" s="30"/>
      <c r="B28" s="31"/>
      <c r="C28" s="157" t="str">
        <f>IF(A28&gt;0,VLOOKUP(A28,'Materials and Systems'!$B$2:$L$1185,6,FALSE)," ")</f>
        <v xml:space="preserve"> </v>
      </c>
      <c r="D28" s="157"/>
      <c r="E28" s="157"/>
      <c r="F28" s="157"/>
      <c r="G28" s="157"/>
      <c r="H28" s="32" t="str">
        <f>IF(A28&gt;0,VLOOKUP(A28,'Materials and Systems'!$B$2:$L$1684,8,FALSE)," ")</f>
        <v xml:space="preserve"> </v>
      </c>
      <c r="I28" s="32" t="str">
        <f t="shared" si="3"/>
        <v xml:space="preserve"> </v>
      </c>
      <c r="J28" s="33" t="str">
        <f t="shared" si="4"/>
        <v xml:space="preserve"> </v>
      </c>
      <c r="L28" s="12">
        <f t="array" ref="L28">IF(OR(EXACT(A28,'Materials and Systems'!$B$2:$B$7)),0,B28)</f>
        <v>0</v>
      </c>
      <c r="M28" s="12">
        <f>IF(A28=0,0,IF(A28="00.005.0",0,IF(VLOOKUP(A28,'Materials and Systems'!$B$2:$L$1684,11,FALSE)&gt;0,VLOOKUP(A28,'Materials and Systems'!$B$2:$L$1684,11,FALSE),0)))</f>
        <v>0</v>
      </c>
      <c r="N28" s="29">
        <f t="shared" si="5"/>
        <v>0</v>
      </c>
      <c r="O28" s="11" t="str">
        <f>IF(A28&lt;&gt;0,B28/VLOOKUP(A28,'Materials and Systems'!$B$2:$L$1684,7,FALSE)/1000," ")</f>
        <v xml:space="preserve"> </v>
      </c>
    </row>
    <row r="29" spans="1:15" ht="18" customHeight="1" x14ac:dyDescent="0.25">
      <c r="A29" s="30"/>
      <c r="B29" s="31"/>
      <c r="C29" s="157" t="str">
        <f>IF(A29&gt;0,VLOOKUP(A29,'Materials and Systems'!$B$2:$L$1185,6,FALSE)," ")</f>
        <v xml:space="preserve"> </v>
      </c>
      <c r="D29" s="157"/>
      <c r="E29" s="157"/>
      <c r="F29" s="157"/>
      <c r="G29" s="157"/>
      <c r="H29" s="32" t="str">
        <f>IF(A29&gt;0,VLOOKUP(A29,'Materials and Systems'!$B$2:$L$1684,8,FALSE)," ")</f>
        <v xml:space="preserve"> </v>
      </c>
      <c r="I29" s="32" t="str">
        <f t="shared" si="3"/>
        <v xml:space="preserve"> </v>
      </c>
      <c r="J29" s="33" t="str">
        <f t="shared" si="4"/>
        <v xml:space="preserve"> </v>
      </c>
      <c r="L29" s="12">
        <f t="array" ref="L29">IF(OR(EXACT(A29,'Materials and Systems'!$B$2:$B$7)),0,B29)</f>
        <v>0</v>
      </c>
      <c r="M29" s="12">
        <f>IF(A29=0,0,IF(A29="00.005.0",0,IF(VLOOKUP(A29,'Materials and Systems'!$B$2:$L$1684,11,FALSE)&gt;0,VLOOKUP(A29,'Materials and Systems'!$B$2:$L$1684,11,FALSE),0)))</f>
        <v>0</v>
      </c>
      <c r="N29" s="29">
        <f t="shared" si="5"/>
        <v>0</v>
      </c>
      <c r="O29" s="11" t="str">
        <f>IF(A29&lt;&gt;0,B29/VLOOKUP(A29,'Materials and Systems'!$B$2:$L$1684,7,FALSE)/1000," ")</f>
        <v xml:space="preserve"> </v>
      </c>
    </row>
    <row r="30" spans="1:15" ht="18" customHeight="1" x14ac:dyDescent="0.25">
      <c r="A30" s="30"/>
      <c r="B30" s="31"/>
      <c r="C30" s="157" t="str">
        <f>IF(A30&gt;0,VLOOKUP(A30,'Materials and Systems'!$B$2:$L$1185,6,FALSE)," ")</f>
        <v xml:space="preserve"> </v>
      </c>
      <c r="D30" s="157"/>
      <c r="E30" s="157"/>
      <c r="F30" s="157"/>
      <c r="G30" s="157"/>
      <c r="H30" s="32" t="str">
        <f>IF(A30&gt;0,VLOOKUP(A30,'Materials and Systems'!$B$2:$L$1684,8,FALSE)," ")</f>
        <v xml:space="preserve"> </v>
      </c>
      <c r="I30" s="32" t="str">
        <f t="shared" si="3"/>
        <v xml:space="preserve"> </v>
      </c>
      <c r="J30" s="33" t="str">
        <f t="shared" si="4"/>
        <v xml:space="preserve"> </v>
      </c>
      <c r="L30" s="12">
        <f t="array" ref="L30">IF(OR(EXACT(A30,'Materials and Systems'!$B$2:$B$7)),0,B30)</f>
        <v>0</v>
      </c>
      <c r="M30" s="12">
        <f>IF(A30=0,0,IF(A30="00.005.0",0,IF(VLOOKUP(A30,'Materials and Systems'!$B$2:$L$1684,11,FALSE)&gt;0,VLOOKUP(A30,'Materials and Systems'!$B$2:$L$1684,11,FALSE),0)))</f>
        <v>0</v>
      </c>
      <c r="N30" s="29">
        <f t="shared" si="5"/>
        <v>0</v>
      </c>
      <c r="O30" s="11" t="str">
        <f>IF(A30&lt;&gt;0,B30/VLOOKUP(A30,'Materials and Systems'!$B$2:$L$1684,7,FALSE)/1000," ")</f>
        <v xml:space="preserve"> </v>
      </c>
    </row>
    <row r="31" spans="1:15" ht="18" customHeight="1" x14ac:dyDescent="0.25">
      <c r="A31" s="30"/>
      <c r="B31" s="31"/>
      <c r="C31" s="157" t="str">
        <f>IF(A31&gt;0,VLOOKUP(A31,'Materials and Systems'!$B$2:$L$1185,6,FALSE)," ")</f>
        <v xml:space="preserve"> </v>
      </c>
      <c r="D31" s="157"/>
      <c r="E31" s="157"/>
      <c r="F31" s="157"/>
      <c r="G31" s="157"/>
      <c r="H31" s="32" t="str">
        <f>IF(A31&gt;0,VLOOKUP(A31,'Materials and Systems'!$B$2:$L$1684,8,FALSE)," ")</f>
        <v xml:space="preserve"> </v>
      </c>
      <c r="I31" s="32" t="str">
        <f t="shared" si="3"/>
        <v xml:space="preserve"> </v>
      </c>
      <c r="J31" s="33" t="str">
        <f t="shared" si="4"/>
        <v xml:space="preserve"> </v>
      </c>
      <c r="L31" s="12">
        <f t="array" ref="L31">IF(OR(EXACT(A31,'Materials and Systems'!$B$2:$B$7)),0,B31)</f>
        <v>0</v>
      </c>
      <c r="M31" s="12">
        <f>IF(A31=0,0,IF(A31="00.005.0",0,IF(VLOOKUP(A31,'Materials and Systems'!$B$2:$L$1684,11,FALSE)&gt;0,VLOOKUP(A31,'Materials and Systems'!$B$2:$L$1684,11,FALSE),0)))</f>
        <v>0</v>
      </c>
      <c r="N31" s="29">
        <f t="shared" si="5"/>
        <v>0</v>
      </c>
      <c r="O31" s="11" t="str">
        <f>IF(A31&lt;&gt;0,B31/VLOOKUP(A31,'Materials and Systems'!$B$2:$L$1684,7,FALSE)/1000," ")</f>
        <v xml:space="preserve"> </v>
      </c>
    </row>
    <row r="32" spans="1:15" ht="18" customHeight="1" x14ac:dyDescent="0.25">
      <c r="A32" s="30"/>
      <c r="B32" s="31"/>
      <c r="C32" s="157" t="str">
        <f>IF(A32&gt;0,VLOOKUP(A32,'Materials and Systems'!$B$2:$L$1185,6,FALSE)," ")</f>
        <v xml:space="preserve"> </v>
      </c>
      <c r="D32" s="157"/>
      <c r="E32" s="157"/>
      <c r="F32" s="157"/>
      <c r="G32" s="157"/>
      <c r="H32" s="32" t="str">
        <f>IF(A32&gt;0,VLOOKUP(A32,'Materials and Systems'!$B$2:$L$1684,8,FALSE)," ")</f>
        <v xml:space="preserve"> </v>
      </c>
      <c r="I32" s="32" t="str">
        <f t="shared" si="3"/>
        <v xml:space="preserve"> </v>
      </c>
      <c r="J32" s="33" t="str">
        <f t="shared" si="4"/>
        <v xml:space="preserve"> </v>
      </c>
      <c r="L32" s="12">
        <f t="array" ref="L32">IF(OR(EXACT(A32,'Materials and Systems'!$B$2:$B$7)),0,B32)</f>
        <v>0</v>
      </c>
      <c r="M32" s="12">
        <f>IF(A32=0,0,IF(A32="00.005.0",0,IF(VLOOKUP(A32,'Materials and Systems'!$B$2:$L$1684,11,FALSE)&gt;0,VLOOKUP(A32,'Materials and Systems'!$B$2:$L$1684,11,FALSE),0)))</f>
        <v>0</v>
      </c>
      <c r="N32" s="29">
        <f t="shared" si="5"/>
        <v>0</v>
      </c>
      <c r="O32" s="11" t="str">
        <f>IF(A32&lt;&gt;0,B32/VLOOKUP(A32,'Materials and Systems'!$B$2:$L$1684,7,FALSE)/1000," ")</f>
        <v xml:space="preserve"> </v>
      </c>
    </row>
    <row r="33" spans="1:15" ht="18" customHeight="1" x14ac:dyDescent="0.25">
      <c r="A33" s="30"/>
      <c r="B33" s="31"/>
      <c r="C33" s="157" t="str">
        <f>IF(A33&gt;0,VLOOKUP(A33,'Materials and Systems'!$B$2:$L$1185,6,FALSE)," ")</f>
        <v xml:space="preserve"> </v>
      </c>
      <c r="D33" s="157"/>
      <c r="E33" s="157"/>
      <c r="F33" s="157"/>
      <c r="G33" s="157"/>
      <c r="H33" s="32" t="str">
        <f>IF(A33&gt;0,VLOOKUP(A33,'Materials and Systems'!$B$2:$L$1684,8,FALSE)," ")</f>
        <v xml:space="preserve"> </v>
      </c>
      <c r="I33" s="32" t="str">
        <f t="shared" si="3"/>
        <v xml:space="preserve"> </v>
      </c>
      <c r="J33" s="33" t="str">
        <f t="shared" si="4"/>
        <v xml:space="preserve"> </v>
      </c>
      <c r="L33" s="12">
        <f t="array" ref="L33">IF(OR(EXACT(A33,'Materials and Systems'!$B$2:$B$7)),0,B33)</f>
        <v>0</v>
      </c>
      <c r="M33" s="12">
        <f>IF(A33=0,0,IF(A33="00.005.0",0,IF(VLOOKUP(A33,'Materials and Systems'!$B$2:$L$1684,11,FALSE)&gt;0,VLOOKUP(A33,'Materials and Systems'!$B$2:$L$1684,11,FALSE),0)))</f>
        <v>0</v>
      </c>
      <c r="N33" s="29">
        <f t="shared" si="5"/>
        <v>0</v>
      </c>
      <c r="O33" s="11" t="str">
        <f>IF(A33&lt;&gt;0,B33/VLOOKUP(A33,'Materials and Systems'!$B$2:$L$1684,7,FALSE)/1000," ")</f>
        <v xml:space="preserve"> </v>
      </c>
    </row>
    <row r="34" spans="1:15" ht="18" customHeight="1" x14ac:dyDescent="0.25">
      <c r="A34" s="30"/>
      <c r="B34" s="31"/>
      <c r="C34" s="157" t="str">
        <f>IF(A34&gt;0,VLOOKUP(A34,'Materials and Systems'!$B$2:$L$1185,6,FALSE)," ")</f>
        <v xml:space="preserve"> </v>
      </c>
      <c r="D34" s="157"/>
      <c r="E34" s="157"/>
      <c r="F34" s="157"/>
      <c r="G34" s="157"/>
      <c r="H34" s="32" t="str">
        <f>IF(A34&gt;0,VLOOKUP(A34,'Materials and Systems'!$B$2:$L$1684,8,FALSE)," ")</f>
        <v xml:space="preserve"> </v>
      </c>
      <c r="I34" s="32" t="str">
        <f t="shared" si="3"/>
        <v xml:space="preserve"> </v>
      </c>
      <c r="J34" s="33" t="str">
        <f t="shared" si="4"/>
        <v xml:space="preserve"> </v>
      </c>
      <c r="L34" s="12">
        <f t="array" ref="L34">IF(OR(EXACT(A34,'Materials and Systems'!$B$2:$B$7)),0,B34)</f>
        <v>0</v>
      </c>
      <c r="M34" s="12">
        <f>IF(A34=0,0,IF(A34="00.005.0",0,IF(VLOOKUP(A34,'Materials and Systems'!$B$2:$L$1684,11,FALSE)&gt;0,VLOOKUP(A34,'Materials and Systems'!$B$2:$L$1684,11,FALSE),0)))</f>
        <v>0</v>
      </c>
      <c r="N34" s="29">
        <f t="shared" si="5"/>
        <v>0</v>
      </c>
      <c r="O34" s="11" t="str">
        <f>IF(A34&lt;&gt;0,B34/VLOOKUP(A34,'Materials and Systems'!$B$2:$L$1684,7,FALSE)/1000," ")</f>
        <v xml:space="preserve"> </v>
      </c>
    </row>
    <row r="35" spans="1:15" ht="18" customHeight="1" thickBot="1" x14ac:dyDescent="0.3">
      <c r="A35" s="34"/>
      <c r="B35" s="35"/>
      <c r="C35" s="158" t="str">
        <f>IF(A35&gt;0,VLOOKUP(A35,'Materials and Systems'!$B$2:$L$1185,6,FALSE)," ")</f>
        <v xml:space="preserve"> </v>
      </c>
      <c r="D35" s="159"/>
      <c r="E35" s="159"/>
      <c r="F35" s="159"/>
      <c r="G35" s="160"/>
      <c r="H35" s="36" t="str">
        <f>IF(A35&gt;0,VLOOKUP(A35,'Materials and Systems'!$B$2:$L$1684,8,FALSE)," ")</f>
        <v xml:space="preserve"> </v>
      </c>
      <c r="I35" s="36" t="str">
        <f t="shared" si="3"/>
        <v xml:space="preserve"> </v>
      </c>
      <c r="J35" s="37" t="str">
        <f t="shared" si="4"/>
        <v xml:space="preserve"> </v>
      </c>
      <c r="L35" s="12">
        <f t="array" ref="L35">IF(OR(EXACT(A35,'Materials and Systems'!$B$2:$B$7)),0,B35)</f>
        <v>0</v>
      </c>
      <c r="M35" s="12">
        <f>IF(A35=0,0,IF(A35="00.005.0",0,IF(VLOOKUP(A35,'Materials and Systems'!$B$2:$L$1684,11,FALSE)&gt;0,VLOOKUP(A35,'Materials and Systems'!$B$2:$L$1684,11,FALSE),0)))</f>
        <v>0</v>
      </c>
      <c r="N35" s="29">
        <f t="shared" si="5"/>
        <v>0</v>
      </c>
      <c r="O35" s="11" t="str">
        <f>IF(A35&lt;&gt;0,B35/VLOOKUP(A35,'Materials and Systems'!$B$2:$L$1684,7,FALSE)/1000," ")</f>
        <v xml:space="preserve"> </v>
      </c>
    </row>
    <row r="36" spans="1:15" ht="27.75" customHeight="1" thickTop="1" x14ac:dyDescent="0.25">
      <c r="A36" s="38"/>
      <c r="B36" s="16">
        <f>SUM(L25:L35)</f>
        <v>0</v>
      </c>
      <c r="C36" s="39"/>
      <c r="D36" s="40" t="s">
        <v>346</v>
      </c>
      <c r="E36" s="41" t="e">
        <f>1/I36</f>
        <v>#DIV/0!</v>
      </c>
      <c r="F36" s="39" t="s">
        <v>347</v>
      </c>
      <c r="G36" s="174" t="str">
        <f>IF(I36=0," ",IF(C23=0,"Kindly Select Sa'fa",IF($S$8="Select","Kindly Select Sa'fa",IF(E36&lt;$U$7,"As/DM Reg.","Not as/DM Reg."))))</f>
        <v xml:space="preserve"> </v>
      </c>
      <c r="H36" s="40"/>
      <c r="I36" s="71">
        <f>SUM(I25:I35)</f>
        <v>0</v>
      </c>
      <c r="J36" s="18"/>
    </row>
    <row r="37" spans="1:15" ht="27.75" customHeight="1" thickBot="1" x14ac:dyDescent="0.3">
      <c r="A37" s="44"/>
      <c r="B37" s="70" t="s">
        <v>341</v>
      </c>
      <c r="C37" s="45"/>
      <c r="D37" s="46"/>
      <c r="E37" s="47" t="e">
        <f>+E36/5.68</f>
        <v>#DIV/0!</v>
      </c>
      <c r="F37" s="48" t="s">
        <v>348</v>
      </c>
      <c r="G37" s="175"/>
      <c r="H37" s="45"/>
      <c r="I37" s="19" t="s">
        <v>344</v>
      </c>
      <c r="J37" s="51"/>
    </row>
    <row r="38" spans="1:15" ht="7.5" customHeight="1" thickTop="1" thickBot="1" x14ac:dyDescent="0.3"/>
    <row r="39" spans="1:15" ht="24.95" customHeight="1" thickTop="1" x14ac:dyDescent="0.25">
      <c r="A39" s="164" t="s">
        <v>335</v>
      </c>
      <c r="B39" s="16" t="s">
        <v>336</v>
      </c>
      <c r="C39" s="169" t="str">
        <f>IF($S$8="Select"," ",$S$8)</f>
        <v>Silver Sa'fa for Private Villas and Industrial Buildings</v>
      </c>
      <c r="D39" s="167" t="s">
        <v>350</v>
      </c>
      <c r="E39" s="166"/>
      <c r="F39" s="166"/>
      <c r="G39" s="17"/>
      <c r="H39" s="16" t="s">
        <v>338</v>
      </c>
      <c r="I39" s="16" t="s">
        <v>339</v>
      </c>
      <c r="J39" s="18" t="s">
        <v>340</v>
      </c>
    </row>
    <row r="40" spans="1:15" ht="24.95" customHeight="1" thickBot="1" x14ac:dyDescent="0.3">
      <c r="A40" s="165"/>
      <c r="B40" s="19" t="s">
        <v>341</v>
      </c>
      <c r="C40" s="170"/>
      <c r="D40" s="168"/>
      <c r="E40" s="20" t="str">
        <f>IF($S$7&lt;2," ",IF($S$7&lt;4,"            Max. U  =  0.57","            Max. U  =  0.42"))</f>
        <v xml:space="preserve">            Max. U  =  0.57</v>
      </c>
      <c r="F40" s="21" t="s">
        <v>342</v>
      </c>
      <c r="G40" s="22"/>
      <c r="H40" s="23" t="s">
        <v>343</v>
      </c>
      <c r="I40" s="19" t="s">
        <v>344</v>
      </c>
      <c r="J40" s="24" t="s">
        <v>345</v>
      </c>
    </row>
    <row r="41" spans="1:15" ht="18" customHeight="1" thickTop="1" x14ac:dyDescent="0.25">
      <c r="A41" s="132"/>
      <c r="B41" s="26"/>
      <c r="C41" s="161" t="str">
        <f>IF(A41&gt;0,VLOOKUP(A41,'Materials and Systems'!$B$2:$L$1185,6,FALSE)," ")</f>
        <v xml:space="preserve"> </v>
      </c>
      <c r="D41" s="162"/>
      <c r="E41" s="162"/>
      <c r="F41" s="162"/>
      <c r="G41" s="163"/>
      <c r="H41" s="27" t="str">
        <f>IF(A41&gt;0,VLOOKUP(A41,'Materials and Systems'!$B$2:$L$1684,8,FALSE)," ")</f>
        <v xml:space="preserve"> </v>
      </c>
      <c r="I41" s="27" t="str">
        <f>IF(A41=0," ",IF(M41&gt;0,M41,IF(N41&gt;0,N41,O41)))</f>
        <v xml:space="preserve"> </v>
      </c>
      <c r="J41" s="28" t="str">
        <f>IF(A41&gt;0,H41*B41/100," ")</f>
        <v xml:space="preserve"> </v>
      </c>
      <c r="L41" s="12">
        <f t="array" ref="L41">IF(OR(EXACT(A41,'Materials and Systems'!$B$2:$B$7)),0,B41)</f>
        <v>0</v>
      </c>
      <c r="M41" s="12">
        <f>IF(A41=0,0,IF(A41="00.005.0",0,IF(VLOOKUP(A41,'Materials and Systems'!$B$2:$L$1684,11,FALSE)&gt;0,VLOOKUP(A41,'Materials and Systems'!$B$2:$L$1684,11,FALSE),0)))</f>
        <v>0</v>
      </c>
      <c r="N41" s="29">
        <f>IF(A41&lt;&gt;"00.005.0",0,IF(B41&lt;20,0.148,IF(B41&gt;=100,0.16,IF(B41&lt;100,0.148+(0.012*((B41-20)/80)),0))))</f>
        <v>0</v>
      </c>
      <c r="O41" s="11" t="str">
        <f>IF(A41&lt;&gt;0,B41/VLOOKUP(A41,'Materials and Systems'!$B$2:$L$1684,7,FALSE)/1000," ")</f>
        <v xml:space="preserve"> </v>
      </c>
    </row>
    <row r="42" spans="1:15" ht="18" customHeight="1" x14ac:dyDescent="0.25">
      <c r="A42" s="132"/>
      <c r="B42" s="31"/>
      <c r="C42" s="157" t="str">
        <f>IF(A42&gt;0,VLOOKUP(A42,'Materials and Systems'!$B$2:$L$1185,6,FALSE)," ")</f>
        <v xml:space="preserve"> </v>
      </c>
      <c r="D42" s="157"/>
      <c r="E42" s="157"/>
      <c r="F42" s="157"/>
      <c r="G42" s="157"/>
      <c r="H42" s="32" t="str">
        <f>IF(A42&gt;0,VLOOKUP(A42,'Materials and Systems'!$B$2:$L$1684,8,FALSE)," ")</f>
        <v xml:space="preserve"> </v>
      </c>
      <c r="I42" s="32" t="str">
        <f t="shared" ref="I42:I51" si="6">IF(A42=0," ",IF(M42&gt;0,M42,IF(N42&gt;0,N42,O42)))</f>
        <v xml:space="preserve"> </v>
      </c>
      <c r="J42" s="33" t="str">
        <f t="shared" ref="J42:J51" si="7">IF(A42&gt;0,H42*B42/100," ")</f>
        <v xml:space="preserve"> </v>
      </c>
      <c r="L42" s="12">
        <f t="array" ref="L42">IF(OR(EXACT(A42,'Materials and Systems'!$B$2:$B$7)),0,B42)</f>
        <v>0</v>
      </c>
      <c r="M42" s="12">
        <f>IF(A42=0,0,IF(A42="00.005.0",0,IF(VLOOKUP(A42,'Materials and Systems'!$B$2:$L$1684,11,FALSE)&gt;0,VLOOKUP(A42,'Materials and Systems'!$B$2:$L$1684,11,FALSE),0)))</f>
        <v>0</v>
      </c>
      <c r="N42" s="29">
        <f t="shared" ref="N42:N51" si="8">IF(A42&lt;&gt;"00.005.0",0,IF(B42&lt;20,0.148,IF(B42&gt;=100,0.16,IF(B42&lt;100,0.148+(0.012*((B42-20)/80)),0))))</f>
        <v>0</v>
      </c>
      <c r="O42" s="11" t="str">
        <f>IF(A42&lt;&gt;0,B42/VLOOKUP(A42,'Materials and Systems'!$B$2:$L$1684,7,FALSE)/1000," ")</f>
        <v xml:space="preserve"> </v>
      </c>
    </row>
    <row r="43" spans="1:15" ht="18" customHeight="1" x14ac:dyDescent="0.25">
      <c r="A43" s="30"/>
      <c r="B43" s="31"/>
      <c r="C43" s="157" t="str">
        <f>IF(A43&gt;0,VLOOKUP(A43,'Materials and Systems'!$B$2:$L$1185,6,FALSE)," ")</f>
        <v xml:space="preserve"> </v>
      </c>
      <c r="D43" s="157"/>
      <c r="E43" s="157"/>
      <c r="F43" s="157"/>
      <c r="G43" s="157"/>
      <c r="H43" s="32" t="str">
        <f>IF(A43&gt;0,VLOOKUP(A43,'Materials and Systems'!$B$2:$L$1684,8,FALSE)," ")</f>
        <v xml:space="preserve"> </v>
      </c>
      <c r="I43" s="32" t="str">
        <f t="shared" si="6"/>
        <v xml:space="preserve"> </v>
      </c>
      <c r="J43" s="33" t="str">
        <f t="shared" si="7"/>
        <v xml:space="preserve"> </v>
      </c>
      <c r="L43" s="12">
        <f t="array" ref="L43">IF(OR(EXACT(A43,'Materials and Systems'!$B$2:$B$7)),0,B43)</f>
        <v>0</v>
      </c>
      <c r="M43" s="12">
        <f>IF(A43=0,0,IF(A43="00.005.0",0,IF(VLOOKUP(A43,'Materials and Systems'!$B$2:$L$1684,11,FALSE)&gt;0,VLOOKUP(A43,'Materials and Systems'!$B$2:$L$1684,11,FALSE),0)))</f>
        <v>0</v>
      </c>
      <c r="N43" s="29">
        <f t="shared" si="8"/>
        <v>0</v>
      </c>
      <c r="O43" s="11" t="str">
        <f>IF(A43&lt;&gt;0,B43/VLOOKUP(A43,'Materials and Systems'!$B$2:$L$1684,7,FALSE)/1000," ")</f>
        <v xml:space="preserve"> </v>
      </c>
    </row>
    <row r="44" spans="1:15" ht="18" customHeight="1" x14ac:dyDescent="0.25">
      <c r="A44" s="30"/>
      <c r="B44" s="31"/>
      <c r="C44" s="157" t="str">
        <f>IF(A44&gt;0,VLOOKUP(A44,'Materials and Systems'!$B$2:$L$1185,6,FALSE)," ")</f>
        <v xml:space="preserve"> </v>
      </c>
      <c r="D44" s="157"/>
      <c r="E44" s="157"/>
      <c r="F44" s="157"/>
      <c r="G44" s="157"/>
      <c r="H44" s="32" t="str">
        <f>IF(A44&gt;0,VLOOKUP(A44,'Materials and Systems'!$B$2:$L$1684,8,FALSE)," ")</f>
        <v xml:space="preserve"> </v>
      </c>
      <c r="I44" s="32" t="str">
        <f t="shared" si="6"/>
        <v xml:space="preserve"> </v>
      </c>
      <c r="J44" s="33" t="str">
        <f t="shared" si="7"/>
        <v xml:space="preserve"> </v>
      </c>
      <c r="L44" s="12">
        <f t="array" ref="L44">IF(OR(EXACT(A44,'Materials and Systems'!$B$2:$B$7)),0,B44)</f>
        <v>0</v>
      </c>
      <c r="M44" s="12">
        <f>IF(A44=0,0,IF(A44="00.005.0",0,IF(VLOOKUP(A44,'Materials and Systems'!$B$2:$L$1684,11,FALSE)&gt;0,VLOOKUP(A44,'Materials and Systems'!$B$2:$L$1684,11,FALSE),0)))</f>
        <v>0</v>
      </c>
      <c r="N44" s="29">
        <f t="shared" si="8"/>
        <v>0</v>
      </c>
      <c r="O44" s="11" t="str">
        <f>IF(A44&lt;&gt;0,B44/VLOOKUP(A44,'Materials and Systems'!$B$2:$L$1684,7,FALSE)/1000," ")</f>
        <v xml:space="preserve"> </v>
      </c>
    </row>
    <row r="45" spans="1:15" ht="18" customHeight="1" x14ac:dyDescent="0.25">
      <c r="A45" s="30"/>
      <c r="B45" s="31"/>
      <c r="C45" s="157" t="str">
        <f>IF(A45&gt;0,VLOOKUP(A45,'Materials and Systems'!$B$2:$L$1185,6,FALSE)," ")</f>
        <v xml:space="preserve"> </v>
      </c>
      <c r="D45" s="157"/>
      <c r="E45" s="157"/>
      <c r="F45" s="157"/>
      <c r="G45" s="157"/>
      <c r="H45" s="32" t="str">
        <f>IF(A45&gt;0,VLOOKUP(A45,'Materials and Systems'!$B$2:$L$1684,8,FALSE)," ")</f>
        <v xml:space="preserve"> </v>
      </c>
      <c r="I45" s="32" t="str">
        <f t="shared" si="6"/>
        <v xml:space="preserve"> </v>
      </c>
      <c r="J45" s="33" t="str">
        <f t="shared" si="7"/>
        <v xml:space="preserve"> </v>
      </c>
      <c r="L45" s="12">
        <f t="array" ref="L45">IF(OR(EXACT(A45,'Materials and Systems'!$B$2:$B$7)),0,B45)</f>
        <v>0</v>
      </c>
      <c r="M45" s="12">
        <f>IF(A45=0,0,IF(A45="00.005.0",0,IF(VLOOKUP(A45,'Materials and Systems'!$B$2:$L$1684,11,FALSE)&gt;0,VLOOKUP(A45,'Materials and Systems'!$B$2:$L$1684,11,FALSE),0)))</f>
        <v>0</v>
      </c>
      <c r="N45" s="29">
        <f t="shared" si="8"/>
        <v>0</v>
      </c>
      <c r="O45" s="11" t="str">
        <f>IF(A45&lt;&gt;0,B45/VLOOKUP(A45,'Materials and Systems'!$B$2:$L$1684,7,FALSE)/1000," ")</f>
        <v xml:space="preserve"> </v>
      </c>
    </row>
    <row r="46" spans="1:15" ht="18" customHeight="1" x14ac:dyDescent="0.25">
      <c r="A46" s="30"/>
      <c r="B46" s="31"/>
      <c r="C46" s="157" t="str">
        <f>IF(A46&gt;0,VLOOKUP(A46,'Materials and Systems'!$B$2:$L$1185,6,FALSE)," ")</f>
        <v xml:space="preserve"> </v>
      </c>
      <c r="D46" s="157"/>
      <c r="E46" s="157"/>
      <c r="F46" s="157"/>
      <c r="G46" s="157"/>
      <c r="H46" s="32" t="str">
        <f>IF(A46&gt;0,VLOOKUP(A46,'Materials and Systems'!$B$2:$L$1684,8,FALSE)," ")</f>
        <v xml:space="preserve"> </v>
      </c>
      <c r="I46" s="32" t="str">
        <f t="shared" si="6"/>
        <v xml:space="preserve"> </v>
      </c>
      <c r="J46" s="33" t="str">
        <f t="shared" si="7"/>
        <v xml:space="preserve"> </v>
      </c>
      <c r="L46" s="12">
        <f t="array" ref="L46">IF(OR(EXACT(A46,'Materials and Systems'!$B$2:$B$7)),0,B46)</f>
        <v>0</v>
      </c>
      <c r="M46" s="12">
        <f>IF(A46=0,0,IF(A46="00.005.0",0,IF(VLOOKUP(A46,'Materials and Systems'!$B$2:$L$1684,11,FALSE)&gt;0,VLOOKUP(A46,'Materials and Systems'!$B$2:$L$1684,11,FALSE),0)))</f>
        <v>0</v>
      </c>
      <c r="N46" s="29">
        <f t="shared" si="8"/>
        <v>0</v>
      </c>
      <c r="O46" s="11" t="str">
        <f>IF(A46&lt;&gt;0,B46/VLOOKUP(A46,'Materials and Systems'!$B$2:$L$1684,7,FALSE)/1000," ")</f>
        <v xml:space="preserve"> </v>
      </c>
    </row>
    <row r="47" spans="1:15" ht="18" customHeight="1" x14ac:dyDescent="0.25">
      <c r="A47" s="30"/>
      <c r="B47" s="31"/>
      <c r="C47" s="157" t="str">
        <f>IF(A47&gt;0,VLOOKUP(A47,'Materials and Systems'!$B$2:$L$1185,6,FALSE)," ")</f>
        <v xml:space="preserve"> </v>
      </c>
      <c r="D47" s="157"/>
      <c r="E47" s="157"/>
      <c r="F47" s="157"/>
      <c r="G47" s="157"/>
      <c r="H47" s="32" t="str">
        <f>IF(A47&gt;0,VLOOKUP(A47,'Materials and Systems'!$B$2:$L$1684,8,FALSE)," ")</f>
        <v xml:space="preserve"> </v>
      </c>
      <c r="I47" s="32" t="str">
        <f t="shared" si="6"/>
        <v xml:space="preserve"> </v>
      </c>
      <c r="J47" s="33" t="str">
        <f t="shared" si="7"/>
        <v xml:space="preserve"> </v>
      </c>
      <c r="L47" s="12">
        <f t="array" ref="L47">IF(OR(EXACT(A47,'Materials and Systems'!$B$2:$B$7)),0,B47)</f>
        <v>0</v>
      </c>
      <c r="M47" s="12">
        <f>IF(A47=0,0,IF(A47="00.005.0",0,IF(VLOOKUP(A47,'Materials and Systems'!$B$2:$L$1684,11,FALSE)&gt;0,VLOOKUP(A47,'Materials and Systems'!$B$2:$L$1684,11,FALSE),0)))</f>
        <v>0</v>
      </c>
      <c r="N47" s="29">
        <f t="shared" si="8"/>
        <v>0</v>
      </c>
      <c r="O47" s="11" t="str">
        <f>IF(A47&lt;&gt;0,B47/VLOOKUP(A47,'Materials and Systems'!$B$2:$L$1684,7,FALSE)/1000," ")</f>
        <v xml:space="preserve"> </v>
      </c>
    </row>
    <row r="48" spans="1:15" ht="18" customHeight="1" x14ac:dyDescent="0.25">
      <c r="A48" s="30"/>
      <c r="B48" s="31"/>
      <c r="C48" s="157" t="str">
        <f>IF(A48&gt;0,VLOOKUP(A48,'Materials and Systems'!$B$2:$L$1185,6,FALSE)," ")</f>
        <v xml:space="preserve"> </v>
      </c>
      <c r="D48" s="157"/>
      <c r="E48" s="157"/>
      <c r="F48" s="157"/>
      <c r="G48" s="157"/>
      <c r="H48" s="32" t="str">
        <f>IF(A48&gt;0,VLOOKUP(A48,'Materials and Systems'!$B$2:$L$1684,8,FALSE)," ")</f>
        <v xml:space="preserve"> </v>
      </c>
      <c r="I48" s="32" t="str">
        <f t="shared" si="6"/>
        <v xml:space="preserve"> </v>
      </c>
      <c r="J48" s="33" t="str">
        <f t="shared" si="7"/>
        <v xml:space="preserve"> </v>
      </c>
      <c r="L48" s="12">
        <f t="array" ref="L48">IF(OR(EXACT(A48,'Materials and Systems'!$B$2:$B$7)),0,B48)</f>
        <v>0</v>
      </c>
      <c r="M48" s="12">
        <f>IF(A48=0,0,IF(A48="00.005.0",0,IF(VLOOKUP(A48,'Materials and Systems'!$B$2:$L$1684,11,FALSE)&gt;0,VLOOKUP(A48,'Materials and Systems'!$B$2:$L$1684,11,FALSE),0)))</f>
        <v>0</v>
      </c>
      <c r="N48" s="29">
        <f t="shared" si="8"/>
        <v>0</v>
      </c>
      <c r="O48" s="11" t="str">
        <f>IF(A48&lt;&gt;0,B48/VLOOKUP(A48,'Materials and Systems'!$B$2:$L$1684,7,FALSE)/1000," ")</f>
        <v xml:space="preserve"> </v>
      </c>
    </row>
    <row r="49" spans="1:15" ht="18" customHeight="1" x14ac:dyDescent="0.25">
      <c r="A49" s="30"/>
      <c r="B49" s="31"/>
      <c r="C49" s="157" t="str">
        <f>IF(A49&gt;0,VLOOKUP(A49,'Materials and Systems'!$B$2:$L$1185,6,FALSE)," ")</f>
        <v xml:space="preserve"> </v>
      </c>
      <c r="D49" s="157"/>
      <c r="E49" s="157"/>
      <c r="F49" s="157"/>
      <c r="G49" s="157"/>
      <c r="H49" s="32" t="str">
        <f>IF(A49&gt;0,VLOOKUP(A49,'Materials and Systems'!$B$2:$L$1684,8,FALSE)," ")</f>
        <v xml:space="preserve"> </v>
      </c>
      <c r="I49" s="32" t="str">
        <f t="shared" si="6"/>
        <v xml:space="preserve"> </v>
      </c>
      <c r="J49" s="33" t="str">
        <f t="shared" si="7"/>
        <v xml:space="preserve"> </v>
      </c>
      <c r="L49" s="12">
        <f t="array" ref="L49">IF(OR(EXACT(A49,'Materials and Systems'!$B$2:$B$7)),0,B49)</f>
        <v>0</v>
      </c>
      <c r="M49" s="12">
        <f>IF(A49=0,0,IF(A49="00.005.0",0,IF(VLOOKUP(A49,'Materials and Systems'!$B$2:$L$1684,11,FALSE)&gt;0,VLOOKUP(A49,'Materials and Systems'!$B$2:$L$1684,11,FALSE),0)))</f>
        <v>0</v>
      </c>
      <c r="N49" s="29">
        <f t="shared" si="8"/>
        <v>0</v>
      </c>
      <c r="O49" s="11" t="str">
        <f>IF(A49&lt;&gt;0,B49/VLOOKUP(A49,'Materials and Systems'!$B$2:$L$1684,7,FALSE)/1000," ")</f>
        <v xml:space="preserve"> </v>
      </c>
    </row>
    <row r="50" spans="1:15" ht="18" customHeight="1" x14ac:dyDescent="0.25">
      <c r="A50" s="30"/>
      <c r="B50" s="31"/>
      <c r="C50" s="157" t="str">
        <f>IF(A50&gt;0,VLOOKUP(A50,'Materials and Systems'!$B$2:$L$1185,6,FALSE)," ")</f>
        <v xml:space="preserve"> </v>
      </c>
      <c r="D50" s="157"/>
      <c r="E50" s="157"/>
      <c r="F50" s="157"/>
      <c r="G50" s="157"/>
      <c r="H50" s="32" t="str">
        <f>IF(A50&gt;0,VLOOKUP(A50,'Materials and Systems'!$B$2:$L$1684,8,FALSE)," ")</f>
        <v xml:space="preserve"> </v>
      </c>
      <c r="I50" s="32" t="str">
        <f t="shared" si="6"/>
        <v xml:space="preserve"> </v>
      </c>
      <c r="J50" s="33" t="str">
        <f t="shared" si="7"/>
        <v xml:space="preserve"> </v>
      </c>
      <c r="L50" s="12">
        <f t="array" ref="L50">IF(OR(EXACT(A50,'Materials and Systems'!$B$2:$B$7)),0,B50)</f>
        <v>0</v>
      </c>
      <c r="M50" s="12">
        <f>IF(A50=0,0,IF(A50="00.005.0",0,IF(VLOOKUP(A50,'Materials and Systems'!$B$2:$L$1684,11,FALSE)&gt;0,VLOOKUP(A50,'Materials and Systems'!$B$2:$L$1684,11,FALSE),0)))</f>
        <v>0</v>
      </c>
      <c r="N50" s="29">
        <f t="shared" si="8"/>
        <v>0</v>
      </c>
      <c r="O50" s="11" t="str">
        <f>IF(A50&lt;&gt;0,B50/VLOOKUP(A50,'Materials and Systems'!$B$2:$L$1684,7,FALSE)/1000," ")</f>
        <v xml:space="preserve"> </v>
      </c>
    </row>
    <row r="51" spans="1:15" ht="18" customHeight="1" thickBot="1" x14ac:dyDescent="0.3">
      <c r="A51" s="34"/>
      <c r="B51" s="35"/>
      <c r="C51" s="158" t="str">
        <f>IF(A51&gt;0,VLOOKUP(A51,'Materials and Systems'!$B$2:$L$1185,6,FALSE)," ")</f>
        <v xml:space="preserve"> </v>
      </c>
      <c r="D51" s="159"/>
      <c r="E51" s="159"/>
      <c r="F51" s="159"/>
      <c r="G51" s="160"/>
      <c r="H51" s="36" t="str">
        <f>IF(A51&gt;0,VLOOKUP(A51,'Materials and Systems'!$B$2:$L$1684,8,FALSE)," ")</f>
        <v xml:space="preserve"> </v>
      </c>
      <c r="I51" s="36" t="str">
        <f t="shared" si="6"/>
        <v xml:space="preserve"> </v>
      </c>
      <c r="J51" s="37" t="str">
        <f t="shared" si="7"/>
        <v xml:space="preserve"> </v>
      </c>
      <c r="L51" s="12">
        <f t="array" ref="L51">IF(OR(EXACT(A51,'Materials and Systems'!$B$2:$B$7)),0,B51)</f>
        <v>0</v>
      </c>
      <c r="M51" s="12">
        <f>IF(A51=0,0,IF(A51="00.005.0",0,IF(VLOOKUP(A51,'Materials and Systems'!$B$2:$L$1684,11,FALSE)&gt;0,VLOOKUP(A51,'Materials and Systems'!$B$2:$L$1684,11,FALSE),0)))</f>
        <v>0</v>
      </c>
      <c r="N51" s="29">
        <f t="shared" si="8"/>
        <v>0</v>
      </c>
      <c r="O51" s="11" t="str">
        <f>IF(A51&lt;&gt;0,B51/VLOOKUP(A51,'Materials and Systems'!$B$2:$L$1684,7,FALSE)/1000," ")</f>
        <v xml:space="preserve"> </v>
      </c>
    </row>
    <row r="52" spans="1:15" ht="27.75" customHeight="1" thickTop="1" x14ac:dyDescent="0.25">
      <c r="A52" s="38"/>
      <c r="B52" s="16">
        <f>SUM(L41:L51)</f>
        <v>0</v>
      </c>
      <c r="C52" s="39"/>
      <c r="D52" s="40" t="s">
        <v>346</v>
      </c>
      <c r="E52" s="41" t="e">
        <f>1/I52</f>
        <v>#DIV/0!</v>
      </c>
      <c r="F52" s="39" t="s">
        <v>347</v>
      </c>
      <c r="G52" s="174" t="str">
        <f>IF(I52=0," ",IF(C39=0,"Kindly Select Sa'fa",IF($S$8="Select","Kindly Select Sa'fa",IF(E52&lt;$U$7,"As/DM Reg.","Not as/DM Reg."))))</f>
        <v xml:space="preserve"> </v>
      </c>
      <c r="H52" s="40"/>
      <c r="I52" s="71">
        <f>SUM(I41:I51)</f>
        <v>0</v>
      </c>
      <c r="J52" s="18"/>
    </row>
    <row r="53" spans="1:15" ht="27.75" customHeight="1" thickBot="1" x14ac:dyDescent="0.3">
      <c r="A53" s="44"/>
      <c r="B53" s="70" t="s">
        <v>341</v>
      </c>
      <c r="C53" s="45"/>
      <c r="D53" s="46"/>
      <c r="E53" s="47" t="e">
        <f>+E52/5.68</f>
        <v>#DIV/0!</v>
      </c>
      <c r="F53" s="48" t="s">
        <v>348</v>
      </c>
      <c r="G53" s="175"/>
      <c r="H53" s="45"/>
      <c r="I53" s="19" t="s">
        <v>344</v>
      </c>
      <c r="J53" s="51"/>
    </row>
    <row r="54" spans="1:15" ht="7.5" customHeight="1" thickTop="1" thickBot="1" x14ac:dyDescent="0.3"/>
    <row r="55" spans="1:15" ht="24.95" customHeight="1" thickTop="1" x14ac:dyDescent="0.25">
      <c r="A55" s="164" t="s">
        <v>335</v>
      </c>
      <c r="B55" s="16" t="s">
        <v>336</v>
      </c>
      <c r="C55" s="169" t="str">
        <f>IF($S$8="Select"," ",$S$8)</f>
        <v>Silver Sa'fa for Private Villas and Industrial Buildings</v>
      </c>
      <c r="D55" s="167" t="s">
        <v>351</v>
      </c>
      <c r="E55" s="166"/>
      <c r="F55" s="166"/>
      <c r="G55" s="17"/>
      <c r="H55" s="16" t="s">
        <v>338</v>
      </c>
      <c r="I55" s="16" t="s">
        <v>339</v>
      </c>
      <c r="J55" s="18" t="s">
        <v>340</v>
      </c>
    </row>
    <row r="56" spans="1:15" ht="24.95" customHeight="1" thickBot="1" x14ac:dyDescent="0.3">
      <c r="A56" s="165"/>
      <c r="B56" s="19" t="s">
        <v>341</v>
      </c>
      <c r="C56" s="170"/>
      <c r="D56" s="168"/>
      <c r="E56" s="20" t="s">
        <v>352</v>
      </c>
      <c r="F56" s="21" t="s">
        <v>342</v>
      </c>
      <c r="G56" s="22"/>
      <c r="H56" s="23" t="s">
        <v>343</v>
      </c>
      <c r="I56" s="19" t="s">
        <v>344</v>
      </c>
      <c r="J56" s="24" t="s">
        <v>345</v>
      </c>
    </row>
    <row r="57" spans="1:15" ht="18" customHeight="1" thickTop="1" x14ac:dyDescent="0.25">
      <c r="A57" s="132"/>
      <c r="B57" s="26"/>
      <c r="C57" s="161" t="str">
        <f>IF(A57&gt;0,VLOOKUP(A57,'Materials and Systems'!$B$2:$L$1185,6,FALSE)," ")</f>
        <v xml:space="preserve"> </v>
      </c>
      <c r="D57" s="162"/>
      <c r="E57" s="162"/>
      <c r="F57" s="162"/>
      <c r="G57" s="163"/>
      <c r="H57" s="27" t="str">
        <f>IF(A57&gt;0,VLOOKUP(A57,'Materials and Systems'!$B$2:$L$1684,8,FALSE)," ")</f>
        <v xml:space="preserve"> </v>
      </c>
      <c r="I57" s="27" t="str">
        <f>IF(A57=0," ",IF(M57&gt;0,M57,IF(N57&gt;0,N57,O57)))</f>
        <v xml:space="preserve"> </v>
      </c>
      <c r="J57" s="28" t="str">
        <f>IF(A57&gt;0,H57*B57/100," ")</f>
        <v xml:space="preserve"> </v>
      </c>
      <c r="L57" s="12">
        <f t="array" ref="L57">IF(OR(EXACT(A57,'Materials and Systems'!$B$2:$B$7)),0,B57)</f>
        <v>0</v>
      </c>
      <c r="M57" s="12">
        <f>IF(A57=0,0,IF(A57="00.005.0",0,IF(VLOOKUP(A57,'Materials and Systems'!$B$2:$L$1684,11,FALSE)&gt;0,VLOOKUP(A57,'Materials and Systems'!$B$2:$L$1684,11,FALSE),0)))</f>
        <v>0</v>
      </c>
      <c r="N57" s="29">
        <f>IF(A57&lt;&gt;"00.005.0",0,IF(B57&lt;20,0.148,IF(B57&gt;=100,0.16,IF(B57&lt;100,0.148+(0.012*((B57-20)/80)),0))))</f>
        <v>0</v>
      </c>
      <c r="O57" s="11" t="str">
        <f>IF(A57&lt;&gt;0,B57/VLOOKUP(A57,'Materials and Systems'!$B$2:$L$1684,7,FALSE)/1000," ")</f>
        <v xml:space="preserve"> </v>
      </c>
    </row>
    <row r="58" spans="1:15" ht="18" customHeight="1" x14ac:dyDescent="0.25">
      <c r="A58" s="132"/>
      <c r="B58" s="31"/>
      <c r="C58" s="157" t="str">
        <f>IF(A58&gt;0,VLOOKUP(A58,'Materials and Systems'!$B$2:$L$1185,6,FALSE)," ")</f>
        <v xml:space="preserve"> </v>
      </c>
      <c r="D58" s="157"/>
      <c r="E58" s="157"/>
      <c r="F58" s="157"/>
      <c r="G58" s="157"/>
      <c r="H58" s="32" t="str">
        <f>IF(A58&gt;0,VLOOKUP(A58,'Materials and Systems'!$B$2:$L$1684,8,FALSE)," ")</f>
        <v xml:space="preserve"> </v>
      </c>
      <c r="I58" s="32" t="str">
        <f t="shared" ref="I58:I67" si="9">IF(A58=0," ",IF(M58&gt;0,M58,IF(N58&gt;0,N58,O58)))</f>
        <v xml:space="preserve"> </v>
      </c>
      <c r="J58" s="33" t="str">
        <f t="shared" ref="J58:J67" si="10">IF(A58&gt;0,H58*B58/100," ")</f>
        <v xml:space="preserve"> </v>
      </c>
      <c r="L58" s="12">
        <f t="array" ref="L58">IF(OR(EXACT(A58,'Materials and Systems'!$B$2:$B$7)),0,B58)</f>
        <v>0</v>
      </c>
      <c r="M58" s="12">
        <f>IF(A58=0,0,IF(A58="00.005.0",0,IF(VLOOKUP(A58,'Materials and Systems'!$B$2:$L$1684,11,FALSE)&gt;0,VLOOKUP(A58,'Materials and Systems'!$B$2:$L$1684,11,FALSE),0)))</f>
        <v>0</v>
      </c>
      <c r="N58" s="29">
        <f t="shared" ref="N58:N67" si="11">IF(A58&lt;&gt;"00.005.0",0,IF(B58&lt;20,0.148,IF(B58&gt;=100,0.16,IF(B58&lt;100,0.148+(0.012*((B58-20)/80)),0))))</f>
        <v>0</v>
      </c>
      <c r="O58" s="11" t="str">
        <f>IF(A58&lt;&gt;0,B58/VLOOKUP(A58,'Materials and Systems'!$B$2:$L$1684,7,FALSE)/1000," ")</f>
        <v xml:space="preserve"> </v>
      </c>
    </row>
    <row r="59" spans="1:15" ht="18" customHeight="1" x14ac:dyDescent="0.25">
      <c r="A59" s="133"/>
      <c r="B59" s="31"/>
      <c r="C59" s="157" t="str">
        <f>IF(A59&gt;0,VLOOKUP(A59,'Materials and Systems'!$B$2:$L$1185,6,FALSE)," ")</f>
        <v xml:space="preserve"> </v>
      </c>
      <c r="D59" s="157"/>
      <c r="E59" s="157"/>
      <c r="F59" s="157"/>
      <c r="G59" s="157"/>
      <c r="H59" s="32" t="str">
        <f>IF(A59&gt;0,VLOOKUP(A59,'Materials and Systems'!$B$2:$L$1684,8,FALSE)," ")</f>
        <v xml:space="preserve"> </v>
      </c>
      <c r="I59" s="32" t="str">
        <f t="shared" si="9"/>
        <v xml:space="preserve"> </v>
      </c>
      <c r="J59" s="33" t="str">
        <f t="shared" si="10"/>
        <v xml:space="preserve"> </v>
      </c>
      <c r="L59" s="12">
        <f t="array" ref="L59">IF(OR(EXACT(A59,'Materials and Systems'!$B$2:$B$7)),0,B59)</f>
        <v>0</v>
      </c>
      <c r="M59" s="12">
        <f>IF(A59=0,0,IF(A59="00.005.0",0,IF(VLOOKUP(A59,'Materials and Systems'!$B$2:$L$1684,11,FALSE)&gt;0,VLOOKUP(A59,'Materials and Systems'!$B$2:$L$1684,11,FALSE),0)))</f>
        <v>0</v>
      </c>
      <c r="N59" s="29">
        <f t="shared" si="11"/>
        <v>0</v>
      </c>
      <c r="O59" s="11" t="str">
        <f>IF(A59&lt;&gt;0,B59/VLOOKUP(A59,'Materials and Systems'!$B$2:$L$1684,7,FALSE)/1000," ")</f>
        <v xml:space="preserve"> </v>
      </c>
    </row>
    <row r="60" spans="1:15" ht="18" customHeight="1" x14ac:dyDescent="0.25">
      <c r="A60" s="133"/>
      <c r="B60" s="31"/>
      <c r="C60" s="157" t="str">
        <f>IF(A60&gt;0,VLOOKUP(A60,'Materials and Systems'!$B$2:$L$1185,6,FALSE)," ")</f>
        <v xml:space="preserve"> </v>
      </c>
      <c r="D60" s="157"/>
      <c r="E60" s="157"/>
      <c r="F60" s="157"/>
      <c r="G60" s="157"/>
      <c r="H60" s="32" t="str">
        <f>IF(A60&gt;0,VLOOKUP(A60,'Materials and Systems'!$B$2:$L$1684,8,FALSE)," ")</f>
        <v xml:space="preserve"> </v>
      </c>
      <c r="I60" s="32" t="str">
        <f t="shared" si="9"/>
        <v xml:space="preserve"> </v>
      </c>
      <c r="J60" s="33" t="str">
        <f t="shared" si="10"/>
        <v xml:space="preserve"> </v>
      </c>
      <c r="L60" s="12">
        <f t="array" ref="L60">IF(OR(EXACT(A60,'Materials and Systems'!$B$2:$B$7)),0,B60)</f>
        <v>0</v>
      </c>
      <c r="M60" s="12">
        <f>IF(A60=0,0,IF(A60="00.005.0",0,IF(VLOOKUP(A60,'Materials and Systems'!$B$2:$L$1684,11,FALSE)&gt;0,VLOOKUP(A60,'Materials and Systems'!$B$2:$L$1684,11,FALSE),0)))</f>
        <v>0</v>
      </c>
      <c r="N60" s="29">
        <f t="shared" si="11"/>
        <v>0</v>
      </c>
      <c r="O60" s="11" t="str">
        <f>IF(A60&lt;&gt;0,B60/VLOOKUP(A60,'Materials and Systems'!$B$2:$L$1684,7,FALSE)/1000," ")</f>
        <v xml:space="preserve"> </v>
      </c>
    </row>
    <row r="61" spans="1:15" ht="18" customHeight="1" x14ac:dyDescent="0.25">
      <c r="A61" s="133"/>
      <c r="B61" s="31"/>
      <c r="C61" s="157" t="str">
        <f>IF(A61&gt;0,VLOOKUP(A61,'Materials and Systems'!$B$2:$L$1185,6,FALSE)," ")</f>
        <v xml:space="preserve"> </v>
      </c>
      <c r="D61" s="157"/>
      <c r="E61" s="157"/>
      <c r="F61" s="157"/>
      <c r="G61" s="157"/>
      <c r="H61" s="32" t="str">
        <f>IF(A61&gt;0,VLOOKUP(A61,'Materials and Systems'!$B$2:$L$1684,8,FALSE)," ")</f>
        <v xml:space="preserve"> </v>
      </c>
      <c r="I61" s="32" t="str">
        <f t="shared" si="9"/>
        <v xml:space="preserve"> </v>
      </c>
      <c r="J61" s="33" t="str">
        <f t="shared" si="10"/>
        <v xml:space="preserve"> </v>
      </c>
      <c r="L61" s="12">
        <f t="array" ref="L61">IF(OR(EXACT(A61,'Materials and Systems'!$B$2:$B$7)),0,B61)</f>
        <v>0</v>
      </c>
      <c r="M61" s="12">
        <f>IF(A61=0,0,IF(A61="00.005.0",0,IF(VLOOKUP(A61,'Materials and Systems'!$B$2:$L$1684,11,FALSE)&gt;0,VLOOKUP(A61,'Materials and Systems'!$B$2:$L$1684,11,FALSE),0)))</f>
        <v>0</v>
      </c>
      <c r="N61" s="29">
        <f t="shared" si="11"/>
        <v>0</v>
      </c>
      <c r="O61" s="11" t="str">
        <f>IF(A61&lt;&gt;0,B61/VLOOKUP(A61,'Materials and Systems'!$B$2:$L$1684,7,FALSE)/1000," ")</f>
        <v xml:space="preserve"> </v>
      </c>
    </row>
    <row r="62" spans="1:15" ht="18" customHeight="1" x14ac:dyDescent="0.25">
      <c r="A62" s="30"/>
      <c r="B62" s="31"/>
      <c r="C62" s="157" t="str">
        <f>IF(A62&gt;0,VLOOKUP(A62,'Materials and Systems'!$B$2:$L$1185,6,FALSE)," ")</f>
        <v xml:space="preserve"> </v>
      </c>
      <c r="D62" s="157"/>
      <c r="E62" s="157"/>
      <c r="F62" s="157"/>
      <c r="G62" s="157"/>
      <c r="H62" s="32" t="str">
        <f>IF(A62&gt;0,VLOOKUP(A62,'Materials and Systems'!$B$2:$L$1684,8,FALSE)," ")</f>
        <v xml:space="preserve"> </v>
      </c>
      <c r="I62" s="32" t="str">
        <f t="shared" si="9"/>
        <v xml:space="preserve"> </v>
      </c>
      <c r="J62" s="33" t="str">
        <f t="shared" si="10"/>
        <v xml:space="preserve"> </v>
      </c>
      <c r="L62" s="12">
        <f t="array" ref="L62">IF(OR(EXACT(A62,'Materials and Systems'!$B$2:$B$7)),0,B62)</f>
        <v>0</v>
      </c>
      <c r="M62" s="12">
        <f>IF(A62=0,0,IF(A62="00.005.0",0,IF(VLOOKUP(A62,'Materials and Systems'!$B$2:$L$1684,11,FALSE)&gt;0,VLOOKUP(A62,'Materials and Systems'!$B$2:$L$1684,11,FALSE),0)))</f>
        <v>0</v>
      </c>
      <c r="N62" s="29">
        <f t="shared" si="11"/>
        <v>0</v>
      </c>
      <c r="O62" s="11" t="str">
        <f>IF(A62&lt;&gt;0,B62/VLOOKUP(A62,'Materials and Systems'!$B$2:$L$1684,7,FALSE)/1000," ")</f>
        <v xml:space="preserve"> </v>
      </c>
    </row>
    <row r="63" spans="1:15" ht="18" customHeight="1" x14ac:dyDescent="0.25">
      <c r="A63" s="30"/>
      <c r="B63" s="31"/>
      <c r="C63" s="157" t="str">
        <f>IF(A63&gt;0,VLOOKUP(A63,'Materials and Systems'!$B$2:$L$1185,6,FALSE)," ")</f>
        <v xml:space="preserve"> </v>
      </c>
      <c r="D63" s="157"/>
      <c r="E63" s="157"/>
      <c r="F63" s="157"/>
      <c r="G63" s="157"/>
      <c r="H63" s="32" t="str">
        <f>IF(A63&gt;0,VLOOKUP(A63,'Materials and Systems'!$B$2:$L$1684,8,FALSE)," ")</f>
        <v xml:space="preserve"> </v>
      </c>
      <c r="I63" s="32" t="str">
        <f t="shared" si="9"/>
        <v xml:space="preserve"> </v>
      </c>
      <c r="J63" s="33" t="str">
        <f t="shared" si="10"/>
        <v xml:space="preserve"> </v>
      </c>
      <c r="L63" s="12">
        <f t="array" ref="L63">IF(OR(EXACT(A63,'Materials and Systems'!$B$2:$B$7)),0,B63)</f>
        <v>0</v>
      </c>
      <c r="M63" s="12">
        <f>IF(A63=0,0,IF(A63="00.005.0",0,IF(VLOOKUP(A63,'Materials and Systems'!$B$2:$L$1684,11,FALSE)&gt;0,VLOOKUP(A63,'Materials and Systems'!$B$2:$L$1684,11,FALSE),0)))</f>
        <v>0</v>
      </c>
      <c r="N63" s="29">
        <f t="shared" si="11"/>
        <v>0</v>
      </c>
      <c r="O63" s="11" t="str">
        <f>IF(A63&lt;&gt;0,B63/VLOOKUP(A63,'Materials and Systems'!$B$2:$L$1684,7,FALSE)/1000," ")</f>
        <v xml:space="preserve"> </v>
      </c>
    </row>
    <row r="64" spans="1:15" ht="18" customHeight="1" x14ac:dyDescent="0.25">
      <c r="A64" s="30"/>
      <c r="B64" s="31"/>
      <c r="C64" s="157" t="str">
        <f>IF(A64&gt;0,VLOOKUP(A64,'Materials and Systems'!$B$2:$L$1185,6,FALSE)," ")</f>
        <v xml:space="preserve"> </v>
      </c>
      <c r="D64" s="157"/>
      <c r="E64" s="157"/>
      <c r="F64" s="157"/>
      <c r="G64" s="157"/>
      <c r="H64" s="32" t="str">
        <f>IF(A64&gt;0,VLOOKUP(A64,'Materials and Systems'!$B$2:$L$1684,8,FALSE)," ")</f>
        <v xml:space="preserve"> </v>
      </c>
      <c r="I64" s="32" t="str">
        <f t="shared" si="9"/>
        <v xml:space="preserve"> </v>
      </c>
      <c r="J64" s="33" t="str">
        <f t="shared" si="10"/>
        <v xml:space="preserve"> </v>
      </c>
      <c r="L64" s="12">
        <f t="array" ref="L64">IF(OR(EXACT(A64,'Materials and Systems'!$B$2:$B$7)),0,B64)</f>
        <v>0</v>
      </c>
      <c r="M64" s="12">
        <f>IF(A64=0,0,IF(A64="00.005.0",0,IF(VLOOKUP(A64,'Materials and Systems'!$B$2:$L$1684,11,FALSE)&gt;0,VLOOKUP(A64,'Materials and Systems'!$B$2:$L$1684,11,FALSE),0)))</f>
        <v>0</v>
      </c>
      <c r="N64" s="29">
        <f t="shared" si="11"/>
        <v>0</v>
      </c>
      <c r="O64" s="11" t="str">
        <f>IF(A64&lt;&gt;0,B64/VLOOKUP(A64,'Materials and Systems'!$B$2:$L$1684,7,FALSE)/1000," ")</f>
        <v xml:space="preserve"> </v>
      </c>
    </row>
    <row r="65" spans="1:15" ht="18" customHeight="1" x14ac:dyDescent="0.25">
      <c r="A65" s="30"/>
      <c r="B65" s="31"/>
      <c r="C65" s="157" t="str">
        <f>IF(A65&gt;0,VLOOKUP(A65,'Materials and Systems'!$B$2:$L$1185,6,FALSE)," ")</f>
        <v xml:space="preserve"> </v>
      </c>
      <c r="D65" s="157"/>
      <c r="E65" s="157"/>
      <c r="F65" s="157"/>
      <c r="G65" s="157"/>
      <c r="H65" s="32" t="str">
        <f>IF(A65&gt;0,VLOOKUP(A65,'Materials and Systems'!$B$2:$L$1684,8,FALSE)," ")</f>
        <v xml:space="preserve"> </v>
      </c>
      <c r="I65" s="32" t="str">
        <f t="shared" si="9"/>
        <v xml:space="preserve"> </v>
      </c>
      <c r="J65" s="33" t="str">
        <f t="shared" si="10"/>
        <v xml:space="preserve"> </v>
      </c>
      <c r="L65" s="12">
        <f t="array" ref="L65">IF(OR(EXACT(A65,'Materials and Systems'!$B$2:$B$7)),0,B65)</f>
        <v>0</v>
      </c>
      <c r="M65" s="12">
        <f>IF(A65=0,0,IF(A65="00.005.0",0,IF(VLOOKUP(A65,'Materials and Systems'!$B$2:$L$1684,11,FALSE)&gt;0,VLOOKUP(A65,'Materials and Systems'!$B$2:$L$1684,11,FALSE),0)))</f>
        <v>0</v>
      </c>
      <c r="N65" s="29">
        <f t="shared" si="11"/>
        <v>0</v>
      </c>
      <c r="O65" s="11" t="str">
        <f>IF(A65&lt;&gt;0,B65/VLOOKUP(A65,'Materials and Systems'!$B$2:$L$1684,7,FALSE)/1000," ")</f>
        <v xml:space="preserve"> </v>
      </c>
    </row>
    <row r="66" spans="1:15" ht="18" customHeight="1" x14ac:dyDescent="0.25">
      <c r="A66" s="30"/>
      <c r="B66" s="31"/>
      <c r="C66" s="157" t="str">
        <f>IF(A66&gt;0,VLOOKUP(A66,'Materials and Systems'!$B$2:$L$1185,6,FALSE)," ")</f>
        <v xml:space="preserve"> </v>
      </c>
      <c r="D66" s="157"/>
      <c r="E66" s="157"/>
      <c r="F66" s="157"/>
      <c r="G66" s="157"/>
      <c r="H66" s="32" t="str">
        <f>IF(A66&gt;0,VLOOKUP(A66,'Materials and Systems'!$B$2:$L$1684,8,FALSE)," ")</f>
        <v xml:space="preserve"> </v>
      </c>
      <c r="I66" s="32" t="str">
        <f t="shared" si="9"/>
        <v xml:space="preserve"> </v>
      </c>
      <c r="J66" s="33" t="str">
        <f t="shared" si="10"/>
        <v xml:space="preserve"> </v>
      </c>
      <c r="L66" s="12">
        <f t="array" ref="L66">IF(OR(EXACT(A66,'Materials and Systems'!$B$2:$B$7)),0,B66)</f>
        <v>0</v>
      </c>
      <c r="M66" s="12">
        <f>IF(A66=0,0,IF(A66="00.005.0",0,IF(VLOOKUP(A66,'Materials and Systems'!$B$2:$L$1684,11,FALSE)&gt;0,VLOOKUP(A66,'Materials and Systems'!$B$2:$L$1684,11,FALSE),0)))</f>
        <v>0</v>
      </c>
      <c r="N66" s="29">
        <f t="shared" si="11"/>
        <v>0</v>
      </c>
      <c r="O66" s="11" t="str">
        <f>IF(A66&lt;&gt;0,B66/VLOOKUP(A66,'Materials and Systems'!$B$2:$L$1684,7,FALSE)/1000," ")</f>
        <v xml:space="preserve"> </v>
      </c>
    </row>
    <row r="67" spans="1:15" ht="18" customHeight="1" thickBot="1" x14ac:dyDescent="0.3">
      <c r="A67" s="34"/>
      <c r="B67" s="35"/>
      <c r="C67" s="171" t="str">
        <f>IF(A67&gt;0,VLOOKUP(A67,'Materials and Systems'!$B$2:$L$1185,6,FALSE)," ")</f>
        <v xml:space="preserve"> </v>
      </c>
      <c r="D67" s="172"/>
      <c r="E67" s="172"/>
      <c r="F67" s="172"/>
      <c r="G67" s="173"/>
      <c r="H67" s="36" t="str">
        <f>IF(A67&gt;0,VLOOKUP(A67,'Materials and Systems'!$B$2:$L$1684,8,FALSE)," ")</f>
        <v xml:space="preserve"> </v>
      </c>
      <c r="I67" s="36" t="str">
        <f t="shared" si="9"/>
        <v xml:space="preserve"> </v>
      </c>
      <c r="J67" s="37" t="str">
        <f t="shared" si="10"/>
        <v xml:space="preserve"> </v>
      </c>
      <c r="L67" s="12">
        <f t="array" ref="L67">IF(OR(EXACT(A67,'Materials and Systems'!$B$2:$B$7)),0,B67)</f>
        <v>0</v>
      </c>
      <c r="M67" s="12">
        <f>IF(A67=0,0,IF(A67="00.005.0",0,IF(VLOOKUP(A67,'Materials and Systems'!$B$2:$L$1684,11,FALSE)&gt;0,VLOOKUP(A67,'Materials and Systems'!$B$2:$L$1684,11,FALSE),0)))</f>
        <v>0</v>
      </c>
      <c r="N67" s="29">
        <f t="shared" si="11"/>
        <v>0</v>
      </c>
      <c r="O67" s="11" t="str">
        <f>IF(A67&lt;&gt;0,B67/VLOOKUP(A67,'Materials and Systems'!$B$2:$L$1684,7,FALSE)/1000," ")</f>
        <v xml:space="preserve"> </v>
      </c>
    </row>
    <row r="68" spans="1:15" ht="27.75" customHeight="1" thickTop="1" x14ac:dyDescent="0.25">
      <c r="A68" s="38"/>
      <c r="B68" s="16">
        <f>SUM(L57:L67)</f>
        <v>0</v>
      </c>
      <c r="C68" s="39"/>
      <c r="D68" s="40" t="s">
        <v>346</v>
      </c>
      <c r="E68" s="41" t="e">
        <f>1/I68</f>
        <v>#DIV/0!</v>
      </c>
      <c r="F68" s="39" t="s">
        <v>347</v>
      </c>
      <c r="G68" s="42" t="str">
        <f>IF(I68=0," ",IF(E68&lt;0.305,"As/DM Reg.","Not as/DM Reg."))</f>
        <v xml:space="preserve"> </v>
      </c>
      <c r="H68" s="40"/>
      <c r="I68" s="71">
        <f>SUM(I57:I67)</f>
        <v>0</v>
      </c>
      <c r="J68" s="18"/>
    </row>
    <row r="69" spans="1:15" ht="27.75" customHeight="1" thickBot="1" x14ac:dyDescent="0.3">
      <c r="A69" s="44"/>
      <c r="B69" s="70" t="s">
        <v>341</v>
      </c>
      <c r="C69" s="45"/>
      <c r="D69" s="46"/>
      <c r="E69" s="47" t="e">
        <f>+E68/5.68</f>
        <v>#DIV/0!</v>
      </c>
      <c r="F69" s="48" t="s">
        <v>348</v>
      </c>
      <c r="G69" s="49"/>
      <c r="H69" s="45"/>
      <c r="I69" s="19" t="s">
        <v>344</v>
      </c>
      <c r="J69" s="51"/>
    </row>
    <row r="70" spans="1:15" ht="7.5" customHeight="1" thickTop="1" thickBot="1" x14ac:dyDescent="0.3"/>
    <row r="71" spans="1:15" ht="24.95" customHeight="1" thickTop="1" x14ac:dyDescent="0.25">
      <c r="A71" s="164" t="s">
        <v>335</v>
      </c>
      <c r="B71" s="16" t="s">
        <v>336</v>
      </c>
      <c r="C71" s="169" t="str">
        <f>IF($S$8="Select"," ",$S$8)</f>
        <v>Silver Sa'fa for Private Villas and Industrial Buildings</v>
      </c>
      <c r="D71" s="167" t="s">
        <v>353</v>
      </c>
      <c r="E71" s="166"/>
      <c r="F71" s="166"/>
      <c r="G71" s="17"/>
      <c r="H71" s="16" t="s">
        <v>338</v>
      </c>
      <c r="I71" s="16" t="s">
        <v>339</v>
      </c>
      <c r="J71" s="18" t="s">
        <v>340</v>
      </c>
    </row>
    <row r="72" spans="1:15" ht="24.95" customHeight="1" thickBot="1" x14ac:dyDescent="0.3">
      <c r="A72" s="165"/>
      <c r="B72" s="19" t="s">
        <v>341</v>
      </c>
      <c r="C72" s="170"/>
      <c r="D72" s="168"/>
      <c r="E72" s="20" t="str">
        <f>IF($S$7&lt;2," ",IF($S$7&lt;4,"            Max. U  =  0.57","            Max. U  =  0.42"))</f>
        <v xml:space="preserve">            Max. U  =  0.57</v>
      </c>
      <c r="F72" s="21" t="s">
        <v>342</v>
      </c>
      <c r="G72" s="22"/>
      <c r="H72" s="23" t="s">
        <v>343</v>
      </c>
      <c r="I72" s="19" t="s">
        <v>344</v>
      </c>
      <c r="J72" s="24" t="s">
        <v>345</v>
      </c>
    </row>
    <row r="73" spans="1:15" ht="18" customHeight="1" thickTop="1" x14ac:dyDescent="0.25">
      <c r="A73" s="132"/>
      <c r="B73" s="26"/>
      <c r="C73" s="161" t="str">
        <f>IF(A73&gt;0,VLOOKUP(A73,'Materials and Systems'!$B$2:$L$1185,6,FALSE)," ")</f>
        <v xml:space="preserve"> </v>
      </c>
      <c r="D73" s="162"/>
      <c r="E73" s="162"/>
      <c r="F73" s="162"/>
      <c r="G73" s="163"/>
      <c r="H73" s="27" t="str">
        <f>IF(A73&gt;0,VLOOKUP(A73,'Materials and Systems'!$B$2:$L$1684,8,FALSE)," ")</f>
        <v xml:space="preserve"> </v>
      </c>
      <c r="I73" s="27" t="str">
        <f>IF(A73=0," ",IF(M73&gt;0,M73,IF(N73&gt;0,N73,O73)))</f>
        <v xml:space="preserve"> </v>
      </c>
      <c r="J73" s="28" t="str">
        <f>IF(A73&gt;0,H73*B73/100," ")</f>
        <v xml:space="preserve"> </v>
      </c>
      <c r="L73" s="12">
        <f t="array" ref="L73">IF(OR(EXACT(A73,'Materials and Systems'!$B$2:$B$7)),0,B73)</f>
        <v>0</v>
      </c>
      <c r="M73" s="12">
        <f>IF(A73=0,0,IF(A73="00.005.0",0,IF(VLOOKUP(A73,'Materials and Systems'!$B$2:$L$1684,11,FALSE)&gt;0,VLOOKUP(A73,'Materials and Systems'!$B$2:$L$1684,11,FALSE),0)))</f>
        <v>0</v>
      </c>
      <c r="N73" s="29">
        <f>IF(A73&lt;&gt;"00.005.0",0,IF(B73&lt;20,0.148,IF(B73&gt;=100,0.16,IF(B73&lt;100,0.148+(0.012*((B73-20)/80)),0))))</f>
        <v>0</v>
      </c>
      <c r="O73" s="11" t="str">
        <f>IF(A73&lt;&gt;0,B73/VLOOKUP(A73,'Materials and Systems'!$B$2:$L$1684,7,FALSE)/1000," ")</f>
        <v xml:space="preserve"> </v>
      </c>
    </row>
    <row r="74" spans="1:15" ht="18" customHeight="1" x14ac:dyDescent="0.25">
      <c r="A74" s="132"/>
      <c r="B74" s="31"/>
      <c r="C74" s="157" t="str">
        <f>IF(A74&gt;0,VLOOKUP(A74,'Materials and Systems'!$B$2:$L$1185,6,FALSE)," ")</f>
        <v xml:space="preserve"> </v>
      </c>
      <c r="D74" s="157"/>
      <c r="E74" s="157"/>
      <c r="F74" s="157"/>
      <c r="G74" s="157"/>
      <c r="H74" s="32" t="str">
        <f>IF(A74&gt;0,VLOOKUP(A74,'Materials and Systems'!$B$2:$L$1684,8,FALSE)," ")</f>
        <v xml:space="preserve"> </v>
      </c>
      <c r="I74" s="32" t="str">
        <f t="shared" ref="I74:I83" si="12">IF(A74=0," ",IF(M74&gt;0,M74,IF(N74&gt;0,N74,O74)))</f>
        <v xml:space="preserve"> </v>
      </c>
      <c r="J74" s="33" t="str">
        <f t="shared" ref="J74:J83" si="13">IF(A74&gt;0,H74*B74/100," ")</f>
        <v xml:space="preserve"> </v>
      </c>
      <c r="L74" s="12">
        <f t="array" ref="L74">IF(OR(EXACT(A74,'Materials and Systems'!$B$2:$B$7)),0,B74)</f>
        <v>0</v>
      </c>
      <c r="M74" s="12">
        <f>IF(A74=0,0,IF(A74="00.005.0",0,IF(VLOOKUP(A74,'Materials and Systems'!$B$2:$L$1684,11,FALSE)&gt;0,VLOOKUP(A74,'Materials and Systems'!$B$2:$L$1684,11,FALSE),0)))</f>
        <v>0</v>
      </c>
      <c r="N74" s="29">
        <f t="shared" ref="N74:N83" si="14">IF(A74&lt;&gt;"00.005.0",0,IF(B74&lt;20,0.148,IF(B74&gt;=100,0.16,IF(B74&lt;100,0.148+(0.012*((B74-20)/80)),0))))</f>
        <v>0</v>
      </c>
      <c r="O74" s="11" t="str">
        <f>IF(A74&lt;&gt;0,B74/VLOOKUP(A74,'Materials and Systems'!$B$2:$L$1684,7,FALSE)/1000," ")</f>
        <v xml:space="preserve"> </v>
      </c>
    </row>
    <row r="75" spans="1:15" ht="18" customHeight="1" x14ac:dyDescent="0.25">
      <c r="A75" s="30"/>
      <c r="B75" s="31"/>
      <c r="C75" s="157" t="str">
        <f>IF(A75&gt;0,VLOOKUP(A75,'Materials and Systems'!$B$2:$L$1185,6,FALSE)," ")</f>
        <v xml:space="preserve"> </v>
      </c>
      <c r="D75" s="157"/>
      <c r="E75" s="157"/>
      <c r="F75" s="157"/>
      <c r="G75" s="157"/>
      <c r="H75" s="32" t="str">
        <f>IF(A75&gt;0,VLOOKUP(A75,'Materials and Systems'!$B$2:$L$1684,8,FALSE)," ")</f>
        <v xml:space="preserve"> </v>
      </c>
      <c r="I75" s="32" t="str">
        <f t="shared" si="12"/>
        <v xml:space="preserve"> </v>
      </c>
      <c r="J75" s="33" t="str">
        <f t="shared" si="13"/>
        <v xml:space="preserve"> </v>
      </c>
      <c r="L75" s="12">
        <f t="array" ref="L75">IF(OR(EXACT(A75,'Materials and Systems'!$B$2:$B$7)),0,B75)</f>
        <v>0</v>
      </c>
      <c r="M75" s="12">
        <f>IF(A75=0,0,IF(A75="00.005.0",0,IF(VLOOKUP(A75,'Materials and Systems'!$B$2:$L$1684,11,FALSE)&gt;0,VLOOKUP(A75,'Materials and Systems'!$B$2:$L$1684,11,FALSE),0)))</f>
        <v>0</v>
      </c>
      <c r="N75" s="29">
        <f t="shared" si="14"/>
        <v>0</v>
      </c>
      <c r="O75" s="11" t="str">
        <f>IF(A75&lt;&gt;0,B75/VLOOKUP(A75,'Materials and Systems'!$B$2:$L$1684,7,FALSE)/1000," ")</f>
        <v xml:space="preserve"> </v>
      </c>
    </row>
    <row r="76" spans="1:15" ht="18" customHeight="1" x14ac:dyDescent="0.25">
      <c r="A76" s="30"/>
      <c r="B76" s="31"/>
      <c r="C76" s="157" t="str">
        <f>IF(A76&gt;0,VLOOKUP(A76,'Materials and Systems'!$B$2:$L$1185,6,FALSE)," ")</f>
        <v xml:space="preserve"> </v>
      </c>
      <c r="D76" s="157"/>
      <c r="E76" s="157"/>
      <c r="F76" s="157"/>
      <c r="G76" s="157"/>
      <c r="H76" s="32" t="str">
        <f>IF(A76&gt;0,VLOOKUP(A76,'Materials and Systems'!$B$2:$L$1684,8,FALSE)," ")</f>
        <v xml:space="preserve"> </v>
      </c>
      <c r="I76" s="32" t="str">
        <f t="shared" si="12"/>
        <v xml:space="preserve"> </v>
      </c>
      <c r="J76" s="33" t="str">
        <f t="shared" si="13"/>
        <v xml:space="preserve"> </v>
      </c>
      <c r="L76" s="12">
        <f t="array" ref="L76">IF(OR(EXACT(A76,'Materials and Systems'!$B$2:$B$7)),0,B76)</f>
        <v>0</v>
      </c>
      <c r="M76" s="12">
        <f>IF(A76=0,0,IF(A76="00.005.0",0,IF(VLOOKUP(A76,'Materials and Systems'!$B$2:$L$1684,11,FALSE)&gt;0,VLOOKUP(A76,'Materials and Systems'!$B$2:$L$1684,11,FALSE),0)))</f>
        <v>0</v>
      </c>
      <c r="N76" s="29">
        <f t="shared" si="14"/>
        <v>0</v>
      </c>
      <c r="O76" s="11" t="str">
        <f>IF(A76&lt;&gt;0,B76/VLOOKUP(A76,'Materials and Systems'!$B$2:$L$1684,7,FALSE)/1000," ")</f>
        <v xml:space="preserve"> </v>
      </c>
    </row>
    <row r="77" spans="1:15" ht="18" customHeight="1" x14ac:dyDescent="0.25">
      <c r="A77" s="30"/>
      <c r="B77" s="31"/>
      <c r="C77" s="157" t="str">
        <f>IF(A77&gt;0,VLOOKUP(A77,'Materials and Systems'!$B$2:$L$1185,6,FALSE)," ")</f>
        <v xml:space="preserve"> </v>
      </c>
      <c r="D77" s="157"/>
      <c r="E77" s="157"/>
      <c r="F77" s="157"/>
      <c r="G77" s="157"/>
      <c r="H77" s="32" t="str">
        <f>IF(A77&gt;0,VLOOKUP(A77,'Materials and Systems'!$B$2:$L$1684,8,FALSE)," ")</f>
        <v xml:space="preserve"> </v>
      </c>
      <c r="I77" s="32" t="str">
        <f t="shared" si="12"/>
        <v xml:space="preserve"> </v>
      </c>
      <c r="J77" s="33" t="str">
        <f t="shared" si="13"/>
        <v xml:space="preserve"> </v>
      </c>
      <c r="L77" s="12">
        <f t="array" ref="L77">IF(OR(EXACT(A77,'Materials and Systems'!$B$2:$B$7)),0,B77)</f>
        <v>0</v>
      </c>
      <c r="M77" s="12">
        <f>IF(A77=0,0,IF(A77="00.005.0",0,IF(VLOOKUP(A77,'Materials and Systems'!$B$2:$L$1684,11,FALSE)&gt;0,VLOOKUP(A77,'Materials and Systems'!$B$2:$L$1684,11,FALSE),0)))</f>
        <v>0</v>
      </c>
      <c r="N77" s="29">
        <f t="shared" si="14"/>
        <v>0</v>
      </c>
      <c r="O77" s="11" t="str">
        <f>IF(A77&lt;&gt;0,B77/VLOOKUP(A77,'Materials and Systems'!$B$2:$L$1684,7,FALSE)/1000," ")</f>
        <v xml:space="preserve"> </v>
      </c>
    </row>
    <row r="78" spans="1:15" ht="18" customHeight="1" x14ac:dyDescent="0.25">
      <c r="A78" s="30"/>
      <c r="B78" s="31"/>
      <c r="C78" s="157" t="str">
        <f>IF(A78&gt;0,VLOOKUP(A78,'Materials and Systems'!$B$2:$L$1185,6,FALSE)," ")</f>
        <v xml:space="preserve"> </v>
      </c>
      <c r="D78" s="157"/>
      <c r="E78" s="157"/>
      <c r="F78" s="157"/>
      <c r="G78" s="157"/>
      <c r="H78" s="32" t="str">
        <f>IF(A78&gt;0,VLOOKUP(A78,'Materials and Systems'!$B$2:$L$1684,8,FALSE)," ")</f>
        <v xml:space="preserve"> </v>
      </c>
      <c r="I78" s="32" t="str">
        <f t="shared" si="12"/>
        <v xml:space="preserve"> </v>
      </c>
      <c r="J78" s="33" t="str">
        <f t="shared" si="13"/>
        <v xml:space="preserve"> </v>
      </c>
      <c r="L78" s="12">
        <f t="array" ref="L78">IF(OR(EXACT(A78,'Materials and Systems'!$B$2:$B$7)),0,B78)</f>
        <v>0</v>
      </c>
      <c r="M78" s="12">
        <f>IF(A78=0,0,IF(A78="00.005.0",0,IF(VLOOKUP(A78,'Materials and Systems'!$B$2:$L$1684,11,FALSE)&gt;0,VLOOKUP(A78,'Materials and Systems'!$B$2:$L$1684,11,FALSE),0)))</f>
        <v>0</v>
      </c>
      <c r="N78" s="29">
        <f t="shared" si="14"/>
        <v>0</v>
      </c>
      <c r="O78" s="11" t="str">
        <f>IF(A78&lt;&gt;0,B78/VLOOKUP(A78,'Materials and Systems'!$B$2:$L$1684,7,FALSE)/1000," ")</f>
        <v xml:space="preserve"> </v>
      </c>
    </row>
    <row r="79" spans="1:15" ht="18" customHeight="1" x14ac:dyDescent="0.25">
      <c r="A79" s="30"/>
      <c r="B79" s="31"/>
      <c r="C79" s="157" t="str">
        <f>IF(A79&gt;0,VLOOKUP(A79,'Materials and Systems'!$B$2:$L$1185,6,FALSE)," ")</f>
        <v xml:space="preserve"> </v>
      </c>
      <c r="D79" s="157"/>
      <c r="E79" s="157"/>
      <c r="F79" s="157"/>
      <c r="G79" s="157"/>
      <c r="H79" s="32" t="str">
        <f>IF(A79&gt;0,VLOOKUP(A79,'Materials and Systems'!$B$2:$L$1684,8,FALSE)," ")</f>
        <v xml:space="preserve"> </v>
      </c>
      <c r="I79" s="32" t="str">
        <f t="shared" si="12"/>
        <v xml:space="preserve"> </v>
      </c>
      <c r="J79" s="33" t="str">
        <f t="shared" si="13"/>
        <v xml:space="preserve"> </v>
      </c>
      <c r="L79" s="12">
        <f t="array" ref="L79">IF(OR(EXACT(A79,'Materials and Systems'!$B$2:$B$7)),0,B79)</f>
        <v>0</v>
      </c>
      <c r="M79" s="12">
        <f>IF(A79=0,0,IF(A79="00.005.0",0,IF(VLOOKUP(A79,'Materials and Systems'!$B$2:$L$1684,11,FALSE)&gt;0,VLOOKUP(A79,'Materials and Systems'!$B$2:$L$1684,11,FALSE),0)))</f>
        <v>0</v>
      </c>
      <c r="N79" s="29">
        <f t="shared" si="14"/>
        <v>0</v>
      </c>
      <c r="O79" s="11" t="str">
        <f>IF(A79&lt;&gt;0,B79/VLOOKUP(A79,'Materials and Systems'!$B$2:$L$1684,7,FALSE)/1000," ")</f>
        <v xml:space="preserve"> </v>
      </c>
    </row>
    <row r="80" spans="1:15" ht="18" customHeight="1" x14ac:dyDescent="0.25">
      <c r="A80" s="30"/>
      <c r="B80" s="31"/>
      <c r="C80" s="157" t="str">
        <f>IF(A80&gt;0,VLOOKUP(A80,'Materials and Systems'!$B$2:$L$1185,6,FALSE)," ")</f>
        <v xml:space="preserve"> </v>
      </c>
      <c r="D80" s="157"/>
      <c r="E80" s="157"/>
      <c r="F80" s="157"/>
      <c r="G80" s="157"/>
      <c r="H80" s="32" t="str">
        <f>IF(A80&gt;0,VLOOKUP(A80,'Materials and Systems'!$B$2:$L$1684,8,FALSE)," ")</f>
        <v xml:space="preserve"> </v>
      </c>
      <c r="I80" s="32" t="str">
        <f t="shared" si="12"/>
        <v xml:space="preserve"> </v>
      </c>
      <c r="J80" s="33" t="str">
        <f t="shared" si="13"/>
        <v xml:space="preserve"> </v>
      </c>
      <c r="L80" s="12">
        <f t="array" ref="L80">IF(OR(EXACT(A80,'Materials and Systems'!$B$2:$B$7)),0,B80)</f>
        <v>0</v>
      </c>
      <c r="M80" s="12">
        <f>IF(A80=0,0,IF(A80="00.005.0",0,IF(VLOOKUP(A80,'Materials and Systems'!$B$2:$L$1684,11,FALSE)&gt;0,VLOOKUP(A80,'Materials and Systems'!$B$2:$L$1684,11,FALSE),0)))</f>
        <v>0</v>
      </c>
      <c r="N80" s="29">
        <f t="shared" si="14"/>
        <v>0</v>
      </c>
      <c r="O80" s="11" t="str">
        <f>IF(A80&lt;&gt;0,B80/VLOOKUP(A80,'Materials and Systems'!$B$2:$L$1684,7,FALSE)/1000," ")</f>
        <v xml:space="preserve"> </v>
      </c>
    </row>
    <row r="81" spans="1:15" ht="18" customHeight="1" x14ac:dyDescent="0.25">
      <c r="A81" s="30"/>
      <c r="B81" s="31"/>
      <c r="C81" s="157" t="str">
        <f>IF(A81&gt;0,VLOOKUP(A81,'Materials and Systems'!$B$2:$L$1185,6,FALSE)," ")</f>
        <v xml:space="preserve"> </v>
      </c>
      <c r="D81" s="157"/>
      <c r="E81" s="157"/>
      <c r="F81" s="157"/>
      <c r="G81" s="157"/>
      <c r="H81" s="32" t="str">
        <f>IF(A81&gt;0,VLOOKUP(A81,'Materials and Systems'!$B$2:$L$1684,8,FALSE)," ")</f>
        <v xml:space="preserve"> </v>
      </c>
      <c r="I81" s="32" t="str">
        <f t="shared" si="12"/>
        <v xml:space="preserve"> </v>
      </c>
      <c r="J81" s="33" t="str">
        <f t="shared" si="13"/>
        <v xml:space="preserve"> </v>
      </c>
      <c r="L81" s="12">
        <f t="array" ref="L81">IF(OR(EXACT(A81,'Materials and Systems'!$B$2:$B$7)),0,B81)</f>
        <v>0</v>
      </c>
      <c r="M81" s="12">
        <f>IF(A81=0,0,IF(A81="00.005.0",0,IF(VLOOKUP(A81,'Materials and Systems'!$B$2:$L$1684,11,FALSE)&gt;0,VLOOKUP(A81,'Materials and Systems'!$B$2:$L$1684,11,FALSE),0)))</f>
        <v>0</v>
      </c>
      <c r="N81" s="29">
        <f t="shared" si="14"/>
        <v>0</v>
      </c>
      <c r="O81" s="11" t="str">
        <f>IF(A81&lt;&gt;0,B81/VLOOKUP(A81,'Materials and Systems'!$B$2:$L$1684,7,FALSE)/1000," ")</f>
        <v xml:space="preserve"> </v>
      </c>
    </row>
    <row r="82" spans="1:15" ht="18" customHeight="1" x14ac:dyDescent="0.25">
      <c r="A82" s="30"/>
      <c r="B82" s="31"/>
      <c r="C82" s="157" t="str">
        <f>IF(A82&gt;0,VLOOKUP(A82,'Materials and Systems'!$B$2:$L$1185,6,FALSE)," ")</f>
        <v xml:space="preserve"> </v>
      </c>
      <c r="D82" s="157"/>
      <c r="E82" s="157"/>
      <c r="F82" s="157"/>
      <c r="G82" s="157"/>
      <c r="H82" s="32" t="str">
        <f>IF(A82&gt;0,VLOOKUP(A82,'Materials and Systems'!$B$2:$L$1684,8,FALSE)," ")</f>
        <v xml:space="preserve"> </v>
      </c>
      <c r="I82" s="32" t="str">
        <f t="shared" si="12"/>
        <v xml:space="preserve"> </v>
      </c>
      <c r="J82" s="33" t="str">
        <f t="shared" si="13"/>
        <v xml:space="preserve"> </v>
      </c>
      <c r="L82" s="12">
        <f t="array" ref="L82">IF(OR(EXACT(A82,'Materials and Systems'!$B$2:$B$7)),0,B82)</f>
        <v>0</v>
      </c>
      <c r="M82" s="12">
        <f>IF(A82=0,0,IF(A82="00.005.0",0,IF(VLOOKUP(A82,'Materials and Systems'!$B$2:$L$1684,11,FALSE)&gt;0,VLOOKUP(A82,'Materials and Systems'!$B$2:$L$1684,11,FALSE),0)))</f>
        <v>0</v>
      </c>
      <c r="N82" s="29">
        <f t="shared" si="14"/>
        <v>0</v>
      </c>
      <c r="O82" s="11" t="str">
        <f>IF(A82&lt;&gt;0,B82/VLOOKUP(A82,'Materials and Systems'!$B$2:$L$1684,7,FALSE)/1000," ")</f>
        <v xml:space="preserve"> </v>
      </c>
    </row>
    <row r="83" spans="1:15" ht="18" customHeight="1" thickBot="1" x14ac:dyDescent="0.3">
      <c r="A83" s="34"/>
      <c r="B83" s="35"/>
      <c r="C83" s="171" t="str">
        <f>IF(A83&gt;0,VLOOKUP(A83,'Materials and Systems'!$B$2:$L$1185,6,FALSE)," ")</f>
        <v xml:space="preserve"> </v>
      </c>
      <c r="D83" s="172"/>
      <c r="E83" s="172"/>
      <c r="F83" s="172"/>
      <c r="G83" s="173"/>
      <c r="H83" s="36" t="str">
        <f>IF(A83&gt;0,VLOOKUP(A83,'Materials and Systems'!$B$2:$L$1684,8,FALSE)," ")</f>
        <v xml:space="preserve"> </v>
      </c>
      <c r="I83" s="36" t="str">
        <f t="shared" si="12"/>
        <v xml:space="preserve"> </v>
      </c>
      <c r="J83" s="37" t="str">
        <f t="shared" si="13"/>
        <v xml:space="preserve"> </v>
      </c>
      <c r="L83" s="12">
        <f t="array" ref="L83">IF(OR(EXACT(A83,'Materials and Systems'!$B$2:$B$7)),0,B83)</f>
        <v>0</v>
      </c>
      <c r="M83" s="12">
        <f>IF(A83=0,0,IF(A83="00.005.0",0,IF(VLOOKUP(A83,'Materials and Systems'!$B$2:$L$1684,11,FALSE)&gt;0,VLOOKUP(A83,'Materials and Systems'!$B$2:$L$1684,11,FALSE),0)))</f>
        <v>0</v>
      </c>
      <c r="N83" s="29">
        <f t="shared" si="14"/>
        <v>0</v>
      </c>
      <c r="O83" s="11" t="str">
        <f>IF(A83&lt;&gt;0,B83/VLOOKUP(A83,'Materials and Systems'!$B$2:$L$1684,7,FALSE)/1000," ")</f>
        <v xml:space="preserve"> </v>
      </c>
    </row>
    <row r="84" spans="1:15" ht="27.75" customHeight="1" thickTop="1" x14ac:dyDescent="0.25">
      <c r="A84" s="38"/>
      <c r="B84" s="16">
        <f>SUM(L73:L83)</f>
        <v>0</v>
      </c>
      <c r="C84" s="39"/>
      <c r="D84" s="40" t="s">
        <v>346</v>
      </c>
      <c r="E84" s="41" t="e">
        <f>1/I84</f>
        <v>#DIV/0!</v>
      </c>
      <c r="F84" s="39" t="s">
        <v>347</v>
      </c>
      <c r="G84" s="174" t="str">
        <f>IF(I84=0," ",IF(C71=0,"Kindly Select Sa'fa",IF($S$8="Select","Kindly Select Sa'fa",IF(E84&lt;$U$7,"As/DM Reg.","Not as/DM Reg."))))</f>
        <v xml:space="preserve"> </v>
      </c>
      <c r="H84" s="40"/>
      <c r="I84" s="71">
        <f>SUM(I73:I83)</f>
        <v>0</v>
      </c>
      <c r="J84" s="18"/>
    </row>
    <row r="85" spans="1:15" ht="27.75" customHeight="1" thickBot="1" x14ac:dyDescent="0.3">
      <c r="A85" s="44"/>
      <c r="B85" s="70" t="s">
        <v>341</v>
      </c>
      <c r="C85" s="45"/>
      <c r="D85" s="46"/>
      <c r="E85" s="47" t="e">
        <f>+E84/5.68</f>
        <v>#DIV/0!</v>
      </c>
      <c r="F85" s="48" t="s">
        <v>348</v>
      </c>
      <c r="G85" s="175"/>
      <c r="H85" s="45"/>
      <c r="I85" s="19" t="s">
        <v>344</v>
      </c>
      <c r="J85" s="51"/>
    </row>
    <row r="86" spans="1:15" ht="7.5" customHeight="1" thickTop="1" thickBot="1" x14ac:dyDescent="0.3"/>
    <row r="87" spans="1:15" ht="24.95" customHeight="1" thickTop="1" x14ac:dyDescent="0.25">
      <c r="A87" s="164" t="s">
        <v>335</v>
      </c>
      <c r="B87" s="16" t="s">
        <v>336</v>
      </c>
      <c r="C87" s="169" t="str">
        <f>IF($S$8="Select"," ",$S$8)</f>
        <v>Silver Sa'fa for Private Villas and Industrial Buildings</v>
      </c>
      <c r="D87" s="167" t="s">
        <v>354</v>
      </c>
      <c r="E87" s="166"/>
      <c r="F87" s="166"/>
      <c r="G87" s="17"/>
      <c r="H87" s="16" t="s">
        <v>338</v>
      </c>
      <c r="I87" s="16" t="s">
        <v>339</v>
      </c>
      <c r="J87" s="18" t="s">
        <v>340</v>
      </c>
    </row>
    <row r="88" spans="1:15" ht="24.95" customHeight="1" thickBot="1" x14ac:dyDescent="0.3">
      <c r="A88" s="165"/>
      <c r="B88" s="19" t="s">
        <v>341</v>
      </c>
      <c r="C88" s="170"/>
      <c r="D88" s="168"/>
      <c r="E88" s="52"/>
      <c r="F88" s="53"/>
      <c r="G88" s="22"/>
      <c r="H88" s="23" t="s">
        <v>343</v>
      </c>
      <c r="I88" s="19" t="s">
        <v>344</v>
      </c>
      <c r="J88" s="24" t="s">
        <v>345</v>
      </c>
    </row>
    <row r="89" spans="1:15" ht="18" customHeight="1" thickTop="1" x14ac:dyDescent="0.25">
      <c r="A89" s="25"/>
      <c r="B89" s="26"/>
      <c r="C89" s="161" t="str">
        <f>IF(A89&gt;0,VLOOKUP(A89,'Materials and Systems'!$B$2:$L$1185,6,FALSE)," ")</f>
        <v xml:space="preserve"> </v>
      </c>
      <c r="D89" s="162"/>
      <c r="E89" s="162"/>
      <c r="F89" s="162"/>
      <c r="G89" s="163"/>
      <c r="H89" s="27" t="str">
        <f>IF(A89&gt;0,VLOOKUP(A89,'Materials and Systems'!$B$2:$L$1684,8,FALSE)," ")</f>
        <v xml:space="preserve"> </v>
      </c>
      <c r="I89" s="27" t="str">
        <f>IF(A89=0," ",IF(M89&gt;0,M89,IF(N89&gt;0,N89,O89)))</f>
        <v xml:space="preserve"> </v>
      </c>
      <c r="J89" s="28" t="str">
        <f>IF(A89&gt;0,H89*B89/100," ")</f>
        <v xml:space="preserve"> </v>
      </c>
      <c r="L89" s="12">
        <f t="array" ref="L89">IF(OR(EXACT(A89,'Materials and Systems'!$B$2:$B$7)),0,B89)</f>
        <v>0</v>
      </c>
      <c r="M89" s="12">
        <f>IF(A89=0,0,IF(A89="00.005.0",0,IF(VLOOKUP(A89,'Materials and Systems'!$B$2:$L$1684,11,FALSE)&gt;0,VLOOKUP(A89,'Materials and Systems'!$B$2:$L$1684,11,FALSE),0)))</f>
        <v>0</v>
      </c>
      <c r="N89" s="29">
        <f>IF(A89&lt;&gt;"00.005.0",0,IF(B89&lt;20,0.148,IF(B89&gt;=100,0.16,IF(B89&lt;100,0.148+(0.012*((B89-20)/80)),0))))</f>
        <v>0</v>
      </c>
      <c r="O89" s="11" t="str">
        <f>IF(A89&lt;&gt;0,B89/VLOOKUP(A89,'Materials and Systems'!$B$2:$L$1684,7,FALSE)/1000," ")</f>
        <v xml:space="preserve"> </v>
      </c>
    </row>
    <row r="90" spans="1:15" ht="18" customHeight="1" x14ac:dyDescent="0.25">
      <c r="A90" s="30"/>
      <c r="B90" s="31"/>
      <c r="C90" s="157" t="str">
        <f>IF(A90&gt;0,VLOOKUP(A90,'Materials and Systems'!$B$2:$L$1185,6,FALSE)," ")</f>
        <v xml:space="preserve"> </v>
      </c>
      <c r="D90" s="157"/>
      <c r="E90" s="157"/>
      <c r="F90" s="157"/>
      <c r="G90" s="157"/>
      <c r="H90" s="32" t="str">
        <f>IF(A90&gt;0,VLOOKUP(A90,'Materials and Systems'!$B$2:$L$1684,8,FALSE)," ")</f>
        <v xml:space="preserve"> </v>
      </c>
      <c r="I90" s="32" t="str">
        <f t="shared" ref="I90:I99" si="15">IF(A90=0," ",IF(M90&gt;0,M90,IF(N90&gt;0,N90,O90)))</f>
        <v xml:space="preserve"> </v>
      </c>
      <c r="J90" s="33" t="str">
        <f t="shared" ref="J90:J99" si="16">IF(A90&gt;0,H90*B90/100," ")</f>
        <v xml:space="preserve"> </v>
      </c>
      <c r="L90" s="12">
        <f t="array" ref="L90">IF(OR(EXACT(A90,'Materials and Systems'!$B$2:$B$7)),0,B90)</f>
        <v>0</v>
      </c>
      <c r="M90" s="12">
        <f>IF(A90=0,0,IF(A90="00.005.0",0,IF(VLOOKUP(A90,'Materials and Systems'!$B$2:$L$1684,11,FALSE)&gt;0,VLOOKUP(A90,'Materials and Systems'!$B$2:$L$1684,11,FALSE),0)))</f>
        <v>0</v>
      </c>
      <c r="N90" s="29">
        <f t="shared" ref="N90:N99" si="17">IF(A90&lt;&gt;"00.005.0",0,IF(B90&lt;20,0.148,IF(B90&gt;=100,0.16,IF(B90&lt;100,0.148+(0.012*((B90-20)/80)),0))))</f>
        <v>0</v>
      </c>
      <c r="O90" s="11" t="str">
        <f>IF(A90&lt;&gt;0,B90/VLOOKUP(A90,'Materials and Systems'!$B$2:$L$1684,7,FALSE)/1000," ")</f>
        <v xml:space="preserve"> </v>
      </c>
    </row>
    <row r="91" spans="1:15" ht="18" customHeight="1" x14ac:dyDescent="0.25">
      <c r="A91" s="30"/>
      <c r="B91" s="31"/>
      <c r="C91" s="157" t="str">
        <f>IF(A91&gt;0,VLOOKUP(A91,'Materials and Systems'!$B$2:$L$1185,6,FALSE)," ")</f>
        <v xml:space="preserve"> </v>
      </c>
      <c r="D91" s="157"/>
      <c r="E91" s="157"/>
      <c r="F91" s="157"/>
      <c r="G91" s="157"/>
      <c r="H91" s="32" t="str">
        <f>IF(A91&gt;0,VLOOKUP(A91,'Materials and Systems'!$B$2:$L$1684,8,FALSE)," ")</f>
        <v xml:space="preserve"> </v>
      </c>
      <c r="I91" s="32" t="str">
        <f t="shared" si="15"/>
        <v xml:space="preserve"> </v>
      </c>
      <c r="J91" s="33" t="str">
        <f t="shared" si="16"/>
        <v xml:space="preserve"> </v>
      </c>
      <c r="L91" s="12">
        <f t="array" ref="L91">IF(OR(EXACT(A91,'Materials and Systems'!$B$2:$B$7)),0,B91)</f>
        <v>0</v>
      </c>
      <c r="M91" s="12">
        <f>IF(A91=0,0,IF(A91="00.005.0",0,IF(VLOOKUP(A91,'Materials and Systems'!$B$2:$L$1684,11,FALSE)&gt;0,VLOOKUP(A91,'Materials and Systems'!$B$2:$L$1684,11,FALSE),0)))</f>
        <v>0</v>
      </c>
      <c r="N91" s="29">
        <f t="shared" si="17"/>
        <v>0</v>
      </c>
      <c r="O91" s="11" t="str">
        <f>IF(A91&lt;&gt;0,B91/VLOOKUP(A91,'Materials and Systems'!$B$2:$L$1684,7,FALSE)/1000," ")</f>
        <v xml:space="preserve"> </v>
      </c>
    </row>
    <row r="92" spans="1:15" ht="18" customHeight="1" x14ac:dyDescent="0.25">
      <c r="A92" s="30"/>
      <c r="B92" s="31"/>
      <c r="C92" s="157" t="str">
        <f>IF(A92&gt;0,VLOOKUP(A92,'Materials and Systems'!$B$2:$L$1185,6,FALSE)," ")</f>
        <v xml:space="preserve"> </v>
      </c>
      <c r="D92" s="157"/>
      <c r="E92" s="157"/>
      <c r="F92" s="157"/>
      <c r="G92" s="157"/>
      <c r="H92" s="32" t="str">
        <f>IF(A92&gt;0,VLOOKUP(A92,'Materials and Systems'!$B$2:$L$1684,8,FALSE)," ")</f>
        <v xml:space="preserve"> </v>
      </c>
      <c r="I92" s="32" t="str">
        <f t="shared" si="15"/>
        <v xml:space="preserve"> </v>
      </c>
      <c r="J92" s="33" t="str">
        <f t="shared" si="16"/>
        <v xml:space="preserve"> </v>
      </c>
      <c r="L92" s="12">
        <f t="array" ref="L92">IF(OR(EXACT(A92,'Materials and Systems'!$B$2:$B$7)),0,B92)</f>
        <v>0</v>
      </c>
      <c r="M92" s="12">
        <f>IF(A92=0,0,IF(A92="00.005.0",0,IF(VLOOKUP(A92,'Materials and Systems'!$B$2:$L$1684,11,FALSE)&gt;0,VLOOKUP(A92,'Materials and Systems'!$B$2:$L$1684,11,FALSE),0)))</f>
        <v>0</v>
      </c>
      <c r="N92" s="29">
        <f t="shared" si="17"/>
        <v>0</v>
      </c>
      <c r="O92" s="11" t="str">
        <f>IF(A92&lt;&gt;0,B92/VLOOKUP(A92,'Materials and Systems'!$B$2:$L$1684,7,FALSE)/1000," ")</f>
        <v xml:space="preserve"> </v>
      </c>
    </row>
    <row r="93" spans="1:15" ht="18" customHeight="1" x14ac:dyDescent="0.25">
      <c r="A93" s="30"/>
      <c r="B93" s="31"/>
      <c r="C93" s="157" t="str">
        <f>IF(A93&gt;0,VLOOKUP(A93,'Materials and Systems'!$B$2:$L$1185,6,FALSE)," ")</f>
        <v xml:space="preserve"> </v>
      </c>
      <c r="D93" s="157"/>
      <c r="E93" s="157"/>
      <c r="F93" s="157"/>
      <c r="G93" s="157"/>
      <c r="H93" s="32" t="str">
        <f>IF(A93&gt;0,VLOOKUP(A93,'Materials and Systems'!$B$2:$L$1684,8,FALSE)," ")</f>
        <v xml:space="preserve"> </v>
      </c>
      <c r="I93" s="32" t="str">
        <f t="shared" si="15"/>
        <v xml:space="preserve"> </v>
      </c>
      <c r="J93" s="33" t="str">
        <f t="shared" si="16"/>
        <v xml:space="preserve"> </v>
      </c>
      <c r="L93" s="12">
        <f t="array" ref="L93">IF(OR(EXACT(A93,'Materials and Systems'!$B$2:$B$7)),0,B93)</f>
        <v>0</v>
      </c>
      <c r="M93" s="12">
        <f>IF(A93=0,0,IF(A93="00.005.0",0,IF(VLOOKUP(A93,'Materials and Systems'!$B$2:$L$1684,11,FALSE)&gt;0,VLOOKUP(A93,'Materials and Systems'!$B$2:$L$1684,11,FALSE),0)))</f>
        <v>0</v>
      </c>
      <c r="N93" s="29">
        <f t="shared" si="17"/>
        <v>0</v>
      </c>
      <c r="O93" s="11" t="str">
        <f>IF(A93&lt;&gt;0,B93/VLOOKUP(A93,'Materials and Systems'!$B$2:$L$1684,7,FALSE)/1000," ")</f>
        <v xml:space="preserve"> </v>
      </c>
    </row>
    <row r="94" spans="1:15" ht="18" customHeight="1" x14ac:dyDescent="0.25">
      <c r="A94" s="30"/>
      <c r="B94" s="31"/>
      <c r="C94" s="157" t="str">
        <f>IF(A94&gt;0,VLOOKUP(A94,'Materials and Systems'!$B$2:$L$1185,6,FALSE)," ")</f>
        <v xml:space="preserve"> </v>
      </c>
      <c r="D94" s="157"/>
      <c r="E94" s="157"/>
      <c r="F94" s="157"/>
      <c r="G94" s="157"/>
      <c r="H94" s="32" t="str">
        <f>IF(A94&gt;0,VLOOKUP(A94,'Materials and Systems'!$B$2:$L$1684,8,FALSE)," ")</f>
        <v xml:space="preserve"> </v>
      </c>
      <c r="I94" s="32" t="str">
        <f t="shared" si="15"/>
        <v xml:space="preserve"> </v>
      </c>
      <c r="J94" s="33" t="str">
        <f t="shared" si="16"/>
        <v xml:space="preserve"> </v>
      </c>
      <c r="L94" s="12">
        <f t="array" ref="L94">IF(OR(EXACT(A94,'Materials and Systems'!$B$2:$B$7)),0,B94)</f>
        <v>0</v>
      </c>
      <c r="M94" s="12">
        <f>IF(A94=0,0,IF(A94="00.005.0",0,IF(VLOOKUP(A94,'Materials and Systems'!$B$2:$L$1684,11,FALSE)&gt;0,VLOOKUP(A94,'Materials and Systems'!$B$2:$L$1684,11,FALSE),0)))</f>
        <v>0</v>
      </c>
      <c r="N94" s="29">
        <f t="shared" si="17"/>
        <v>0</v>
      </c>
      <c r="O94" s="11" t="str">
        <f>IF(A94&lt;&gt;0,B94/VLOOKUP(A94,'Materials and Systems'!$B$2:$L$1684,7,FALSE)/1000," ")</f>
        <v xml:space="preserve"> </v>
      </c>
    </row>
    <row r="95" spans="1:15" ht="18" customHeight="1" x14ac:dyDescent="0.25">
      <c r="A95" s="30"/>
      <c r="B95" s="31"/>
      <c r="C95" s="157" t="str">
        <f>IF(A95&gt;0,VLOOKUP(A95,'Materials and Systems'!$B$2:$L$1185,6,FALSE)," ")</f>
        <v xml:space="preserve"> </v>
      </c>
      <c r="D95" s="157"/>
      <c r="E95" s="157"/>
      <c r="F95" s="157"/>
      <c r="G95" s="157"/>
      <c r="H95" s="32" t="str">
        <f>IF(A95&gt;0,VLOOKUP(A95,'Materials and Systems'!$B$2:$L$1684,8,FALSE)," ")</f>
        <v xml:space="preserve"> </v>
      </c>
      <c r="I95" s="32" t="str">
        <f t="shared" si="15"/>
        <v xml:space="preserve"> </v>
      </c>
      <c r="J95" s="33" t="str">
        <f t="shared" si="16"/>
        <v xml:space="preserve"> </v>
      </c>
      <c r="L95" s="12">
        <f t="array" ref="L95">IF(OR(EXACT(A95,'Materials and Systems'!$B$2:$B$7)),0,B95)</f>
        <v>0</v>
      </c>
      <c r="M95" s="12">
        <f>IF(A95=0,0,IF(A95="00.005.0",0,IF(VLOOKUP(A95,'Materials and Systems'!$B$2:$L$1684,11,FALSE)&gt;0,VLOOKUP(A95,'Materials and Systems'!$B$2:$L$1684,11,FALSE),0)))</f>
        <v>0</v>
      </c>
      <c r="N95" s="29">
        <f t="shared" si="17"/>
        <v>0</v>
      </c>
      <c r="O95" s="11" t="str">
        <f>IF(A95&lt;&gt;0,B95/VLOOKUP(A95,'Materials and Systems'!$B$2:$L$1684,7,FALSE)/1000," ")</f>
        <v xml:space="preserve"> </v>
      </c>
    </row>
    <row r="96" spans="1:15" ht="18" customHeight="1" x14ac:dyDescent="0.25">
      <c r="A96" s="30"/>
      <c r="B96" s="31"/>
      <c r="C96" s="157" t="str">
        <f>IF(A96&gt;0,VLOOKUP(A96,'Materials and Systems'!$B$2:$L$1185,6,FALSE)," ")</f>
        <v xml:space="preserve"> </v>
      </c>
      <c r="D96" s="157"/>
      <c r="E96" s="157"/>
      <c r="F96" s="157"/>
      <c r="G96" s="157"/>
      <c r="H96" s="32" t="str">
        <f>IF(A96&gt;0,VLOOKUP(A96,'Materials and Systems'!$B$2:$L$1684,8,FALSE)," ")</f>
        <v xml:space="preserve"> </v>
      </c>
      <c r="I96" s="32" t="str">
        <f t="shared" si="15"/>
        <v xml:space="preserve"> </v>
      </c>
      <c r="J96" s="33" t="str">
        <f t="shared" si="16"/>
        <v xml:space="preserve"> </v>
      </c>
      <c r="L96" s="12">
        <f t="array" ref="L96">IF(OR(EXACT(A96,'Materials and Systems'!$B$2:$B$7)),0,B96)</f>
        <v>0</v>
      </c>
      <c r="M96" s="12">
        <f>IF(A96=0,0,IF(A96="00.005.0",0,IF(VLOOKUP(A96,'Materials and Systems'!$B$2:$L$1684,11,FALSE)&gt;0,VLOOKUP(A96,'Materials and Systems'!$B$2:$L$1684,11,FALSE),0)))</f>
        <v>0</v>
      </c>
      <c r="N96" s="29">
        <f t="shared" si="17"/>
        <v>0</v>
      </c>
      <c r="O96" s="11" t="str">
        <f>IF(A96&lt;&gt;0,B96/VLOOKUP(A96,'Materials and Systems'!$B$2:$L$1684,7,FALSE)/1000," ")</f>
        <v xml:space="preserve"> </v>
      </c>
    </row>
    <row r="97" spans="1:15" ht="18" customHeight="1" x14ac:dyDescent="0.25">
      <c r="A97" s="30"/>
      <c r="B97" s="31"/>
      <c r="C97" s="157" t="str">
        <f>IF(A97&gt;0,VLOOKUP(A97,'Materials and Systems'!$B$2:$L$1185,6,FALSE)," ")</f>
        <v xml:space="preserve"> </v>
      </c>
      <c r="D97" s="157"/>
      <c r="E97" s="157"/>
      <c r="F97" s="157"/>
      <c r="G97" s="157"/>
      <c r="H97" s="32" t="str">
        <f>IF(A97&gt;0,VLOOKUP(A97,'Materials and Systems'!$B$2:$L$1684,8,FALSE)," ")</f>
        <v xml:space="preserve"> </v>
      </c>
      <c r="I97" s="32" t="str">
        <f t="shared" si="15"/>
        <v xml:space="preserve"> </v>
      </c>
      <c r="J97" s="33" t="str">
        <f t="shared" si="16"/>
        <v xml:space="preserve"> </v>
      </c>
      <c r="L97" s="12">
        <f t="array" ref="L97">IF(OR(EXACT(A97,'Materials and Systems'!$B$2:$B$7)),0,B97)</f>
        <v>0</v>
      </c>
      <c r="M97" s="12">
        <f>IF(A97=0,0,IF(A97="00.005.0",0,IF(VLOOKUP(A97,'Materials and Systems'!$B$2:$L$1684,11,FALSE)&gt;0,VLOOKUP(A97,'Materials and Systems'!$B$2:$L$1684,11,FALSE),0)))</f>
        <v>0</v>
      </c>
      <c r="N97" s="29">
        <f t="shared" si="17"/>
        <v>0</v>
      </c>
      <c r="O97" s="11" t="str">
        <f>IF(A97&lt;&gt;0,B97/VLOOKUP(A97,'Materials and Systems'!$B$2:$L$1684,7,FALSE)/1000," ")</f>
        <v xml:space="preserve"> </v>
      </c>
    </row>
    <row r="98" spans="1:15" ht="18" customHeight="1" x14ac:dyDescent="0.25">
      <c r="A98" s="30"/>
      <c r="B98" s="31"/>
      <c r="C98" s="157" t="str">
        <f>IF(A98&gt;0,VLOOKUP(A98,'Materials and Systems'!$B$2:$L$1185,6,FALSE)," ")</f>
        <v xml:space="preserve"> </v>
      </c>
      <c r="D98" s="157"/>
      <c r="E98" s="157"/>
      <c r="F98" s="157"/>
      <c r="G98" s="157"/>
      <c r="H98" s="32" t="str">
        <f>IF(A98&gt;0,VLOOKUP(A98,'Materials and Systems'!$B$2:$L$1684,8,FALSE)," ")</f>
        <v xml:space="preserve"> </v>
      </c>
      <c r="I98" s="32" t="str">
        <f t="shared" si="15"/>
        <v xml:space="preserve"> </v>
      </c>
      <c r="J98" s="33" t="str">
        <f t="shared" si="16"/>
        <v xml:space="preserve"> </v>
      </c>
      <c r="L98" s="12">
        <f t="array" ref="L98">IF(OR(EXACT(A98,'Materials and Systems'!$B$2:$B$7)),0,B98)</f>
        <v>0</v>
      </c>
      <c r="M98" s="12">
        <f>IF(A98=0,0,IF(A98="00.005.0",0,IF(VLOOKUP(A98,'Materials and Systems'!$B$2:$L$1684,11,FALSE)&gt;0,VLOOKUP(A98,'Materials and Systems'!$B$2:$L$1684,11,FALSE),0)))</f>
        <v>0</v>
      </c>
      <c r="N98" s="29">
        <f t="shared" si="17"/>
        <v>0</v>
      </c>
      <c r="O98" s="11" t="str">
        <f>IF(A98&lt;&gt;0,B98/VLOOKUP(A98,'Materials and Systems'!$B$2:$L$1684,7,FALSE)/1000," ")</f>
        <v xml:space="preserve"> </v>
      </c>
    </row>
    <row r="99" spans="1:15" ht="18" customHeight="1" thickBot="1" x14ac:dyDescent="0.3">
      <c r="A99" s="34"/>
      <c r="B99" s="35"/>
      <c r="C99" s="158" t="str">
        <f>IF(A99&gt;0,VLOOKUP(A99,'Materials and Systems'!$B$2:$L$1185,6,FALSE)," ")</f>
        <v xml:space="preserve"> </v>
      </c>
      <c r="D99" s="159"/>
      <c r="E99" s="159"/>
      <c r="F99" s="159"/>
      <c r="G99" s="160"/>
      <c r="H99" s="36" t="str">
        <f>IF(A99&gt;0,VLOOKUP(A99,'Materials and Systems'!$B$2:$L$1684,8,FALSE)," ")</f>
        <v xml:space="preserve"> </v>
      </c>
      <c r="I99" s="36" t="str">
        <f t="shared" si="15"/>
        <v xml:space="preserve"> </v>
      </c>
      <c r="J99" s="37" t="str">
        <f t="shared" si="16"/>
        <v xml:space="preserve"> </v>
      </c>
      <c r="L99" s="12">
        <f t="array" ref="L99">IF(OR(EXACT(A99,'Materials and Systems'!$B$2:$B$7)),0,B99)</f>
        <v>0</v>
      </c>
      <c r="M99" s="12">
        <f>IF(A99=0,0,IF(A99="00.005.0",0,IF(VLOOKUP(A99,'Materials and Systems'!$B$2:$L$1684,11,FALSE)&gt;0,VLOOKUP(A99,'Materials and Systems'!$B$2:$L$1684,11,FALSE),0)))</f>
        <v>0</v>
      </c>
      <c r="N99" s="29">
        <f t="shared" si="17"/>
        <v>0</v>
      </c>
      <c r="O99" s="11" t="str">
        <f>IF(A99&lt;&gt;0,B99/VLOOKUP(A99,'Materials and Systems'!$B$2:$L$1684,7,FALSE)/1000," ")</f>
        <v xml:space="preserve"> </v>
      </c>
    </row>
    <row r="100" spans="1:15" ht="27.75" customHeight="1" thickTop="1" x14ac:dyDescent="0.25">
      <c r="A100" s="38"/>
      <c r="B100" s="16">
        <f>SUM(L89:L99)</f>
        <v>0</v>
      </c>
      <c r="C100" s="39"/>
      <c r="D100" s="40" t="s">
        <v>346</v>
      </c>
      <c r="E100" s="41" t="e">
        <f>1/I100</f>
        <v>#DIV/0!</v>
      </c>
      <c r="F100" s="39" t="s">
        <v>347</v>
      </c>
      <c r="G100" s="42"/>
      <c r="H100" s="40"/>
      <c r="I100" s="71">
        <f>SUM(I89:I99)</f>
        <v>0</v>
      </c>
      <c r="J100" s="18"/>
    </row>
    <row r="101" spans="1:15" ht="27.75" customHeight="1" thickBot="1" x14ac:dyDescent="0.3">
      <c r="A101" s="44"/>
      <c r="B101" s="70" t="s">
        <v>341</v>
      </c>
      <c r="C101" s="45"/>
      <c r="D101" s="46"/>
      <c r="E101" s="47" t="e">
        <f>+E100/5.68</f>
        <v>#DIV/0!</v>
      </c>
      <c r="F101" s="48" t="s">
        <v>348</v>
      </c>
      <c r="G101" s="49"/>
      <c r="H101" s="45"/>
      <c r="I101" s="19" t="s">
        <v>344</v>
      </c>
      <c r="J101" s="51"/>
    </row>
    <row r="102" spans="1:15" ht="7.5" customHeight="1" thickTop="1" thickBot="1" x14ac:dyDescent="0.3"/>
    <row r="103" spans="1:15" ht="24.95" customHeight="1" thickTop="1" x14ac:dyDescent="0.25">
      <c r="A103" s="164" t="s">
        <v>335</v>
      </c>
      <c r="B103" s="16" t="s">
        <v>336</v>
      </c>
      <c r="C103" s="169" t="str">
        <f>IF($S$8="Select"," ",$S$8)</f>
        <v>Silver Sa'fa for Private Villas and Industrial Buildings</v>
      </c>
      <c r="D103" s="167" t="s">
        <v>355</v>
      </c>
      <c r="E103" s="166"/>
      <c r="F103" s="166"/>
      <c r="G103" s="17"/>
      <c r="H103" s="16" t="s">
        <v>338</v>
      </c>
      <c r="I103" s="16" t="s">
        <v>339</v>
      </c>
      <c r="J103" s="18" t="s">
        <v>340</v>
      </c>
    </row>
    <row r="104" spans="1:15" ht="24.95" customHeight="1" thickBot="1" x14ac:dyDescent="0.3">
      <c r="A104" s="165"/>
      <c r="B104" s="19" t="s">
        <v>341</v>
      </c>
      <c r="C104" s="170"/>
      <c r="D104" s="168"/>
      <c r="E104" s="54"/>
      <c r="F104" s="55"/>
      <c r="G104" s="22"/>
      <c r="H104" s="23" t="s">
        <v>343</v>
      </c>
      <c r="I104" s="19" t="s">
        <v>344</v>
      </c>
      <c r="J104" s="24" t="s">
        <v>345</v>
      </c>
    </row>
    <row r="105" spans="1:15" ht="18" customHeight="1" thickTop="1" x14ac:dyDescent="0.25">
      <c r="A105" s="25"/>
      <c r="B105" s="26"/>
      <c r="C105" s="161" t="str">
        <f>IF(A105&gt;0,VLOOKUP(A105,'Materials and Systems'!$B$2:$L$1185,6,FALSE)," ")</f>
        <v xml:space="preserve"> </v>
      </c>
      <c r="D105" s="162"/>
      <c r="E105" s="162"/>
      <c r="F105" s="162"/>
      <c r="G105" s="163"/>
      <c r="H105" s="27" t="str">
        <f>IF(A105&gt;0,VLOOKUP(A105,'Materials and Systems'!$B$2:$L$1684,8,FALSE)," ")</f>
        <v xml:space="preserve"> </v>
      </c>
      <c r="I105" s="27" t="str">
        <f>IF(A105=0," ",IF(M105&gt;0,M105,IF(N105&gt;0,N105,O105)))</f>
        <v xml:space="preserve"> </v>
      </c>
      <c r="J105" s="28" t="str">
        <f>IF(A105&gt;0,H105*B105/100," ")</f>
        <v xml:space="preserve"> </v>
      </c>
      <c r="L105" s="12">
        <f t="array" ref="L105">IF(OR(EXACT(A105,'Materials and Systems'!$B$2:$B$7)),0,B105)</f>
        <v>0</v>
      </c>
      <c r="M105" s="12">
        <f>IF(A105=0,0,IF(A105="00.005.0",0,IF(VLOOKUP(A105,'Materials and Systems'!$B$2:$L$1684,11,FALSE)&gt;0,VLOOKUP(A105,'Materials and Systems'!$B$2:$L$1684,11,FALSE),0)))</f>
        <v>0</v>
      </c>
      <c r="N105" s="29">
        <f>IF(A105&lt;&gt;"00.005.0",0,IF(B105&lt;20,0.148,IF(B105&gt;=100,0.16,IF(B105&lt;100,0.148+(0.012*((B105-20)/80)),0))))</f>
        <v>0</v>
      </c>
      <c r="O105" s="11" t="str">
        <f>IF(A105&lt;&gt;0,B105/VLOOKUP(A105,'Materials and Systems'!$B$2:$L$1684,7,FALSE)/1000," ")</f>
        <v xml:space="preserve"> </v>
      </c>
    </row>
    <row r="106" spans="1:15" ht="18" customHeight="1" x14ac:dyDescent="0.25">
      <c r="A106" s="30"/>
      <c r="B106" s="31"/>
      <c r="C106" s="157" t="str">
        <f>IF(A106&gt;0,VLOOKUP(A106,'Materials and Systems'!$B$2:$L$1185,6,FALSE)," ")</f>
        <v xml:space="preserve"> </v>
      </c>
      <c r="D106" s="157"/>
      <c r="E106" s="157"/>
      <c r="F106" s="157"/>
      <c r="G106" s="157"/>
      <c r="H106" s="32" t="str">
        <f>IF(A106&gt;0,VLOOKUP(A106,'Materials and Systems'!$B$2:$L$1684,8,FALSE)," ")</f>
        <v xml:space="preserve"> </v>
      </c>
      <c r="I106" s="32" t="str">
        <f t="shared" ref="I106:I115" si="18">IF(A106=0," ",IF(M106&gt;0,M106,IF(N106&gt;0,N106,O106)))</f>
        <v xml:space="preserve"> </v>
      </c>
      <c r="J106" s="33" t="str">
        <f t="shared" ref="J106:J115" si="19">IF(A106&gt;0,H106*B106/100," ")</f>
        <v xml:space="preserve"> </v>
      </c>
      <c r="L106" s="12">
        <f t="array" ref="L106">IF(OR(EXACT(A106,'Materials and Systems'!$B$2:$B$7)),0,B106)</f>
        <v>0</v>
      </c>
      <c r="M106" s="12">
        <f>IF(A106=0,0,IF(A106="00.005.0",0,IF(VLOOKUP(A106,'Materials and Systems'!$B$2:$L$1684,11,FALSE)&gt;0,VLOOKUP(A106,'Materials and Systems'!$B$2:$L$1684,11,FALSE),0)))</f>
        <v>0</v>
      </c>
      <c r="N106" s="29">
        <f t="shared" ref="N106:N115" si="20">IF(A106&lt;&gt;"00.005.0",0,IF(B106&lt;20,0.148,IF(B106&gt;=100,0.16,IF(B106&lt;100,0.148+(0.012*((B106-20)/80)),0))))</f>
        <v>0</v>
      </c>
      <c r="O106" s="11" t="str">
        <f>IF(A106&lt;&gt;0,B106/VLOOKUP(A106,'Materials and Systems'!$B$2:$L$1684,7,FALSE)/1000," ")</f>
        <v xml:space="preserve"> </v>
      </c>
    </row>
    <row r="107" spans="1:15" ht="18" customHeight="1" x14ac:dyDescent="0.25">
      <c r="A107" s="30"/>
      <c r="B107" s="31"/>
      <c r="C107" s="157" t="str">
        <f>IF(A107&gt;0,VLOOKUP(A107,'Materials and Systems'!$B$2:$L$1185,6,FALSE)," ")</f>
        <v xml:space="preserve"> </v>
      </c>
      <c r="D107" s="157"/>
      <c r="E107" s="157"/>
      <c r="F107" s="157"/>
      <c r="G107" s="157"/>
      <c r="H107" s="32" t="str">
        <f>IF(A107&gt;0,VLOOKUP(A107,'Materials and Systems'!$B$2:$L$1684,8,FALSE)," ")</f>
        <v xml:space="preserve"> </v>
      </c>
      <c r="I107" s="32" t="str">
        <f t="shared" si="18"/>
        <v xml:space="preserve"> </v>
      </c>
      <c r="J107" s="33" t="str">
        <f t="shared" si="19"/>
        <v xml:space="preserve"> </v>
      </c>
      <c r="L107" s="12">
        <f t="array" ref="L107">IF(OR(EXACT(A107,'Materials and Systems'!$B$2:$B$7)),0,B107)</f>
        <v>0</v>
      </c>
      <c r="M107" s="12">
        <f>IF(A107=0,0,IF(A107="00.005.0",0,IF(VLOOKUP(A107,'Materials and Systems'!$B$2:$L$1684,11,FALSE)&gt;0,VLOOKUP(A107,'Materials and Systems'!$B$2:$L$1684,11,FALSE),0)))</f>
        <v>0</v>
      </c>
      <c r="N107" s="29">
        <f t="shared" si="20"/>
        <v>0</v>
      </c>
      <c r="O107" s="11" t="str">
        <f>IF(A107&lt;&gt;0,B107/VLOOKUP(A107,'Materials and Systems'!$B$2:$L$1684,7,FALSE)/1000," ")</f>
        <v xml:space="preserve"> </v>
      </c>
    </row>
    <row r="108" spans="1:15" ht="18" customHeight="1" x14ac:dyDescent="0.25">
      <c r="A108" s="30"/>
      <c r="B108" s="31"/>
      <c r="C108" s="157" t="str">
        <f>IF(A108&gt;0,VLOOKUP(A108,'Materials and Systems'!$B$2:$L$1185,6,FALSE)," ")</f>
        <v xml:space="preserve"> </v>
      </c>
      <c r="D108" s="157"/>
      <c r="E108" s="157"/>
      <c r="F108" s="157"/>
      <c r="G108" s="157"/>
      <c r="H108" s="32" t="str">
        <f>IF(A108&gt;0,VLOOKUP(A108,'Materials and Systems'!$B$2:$L$1684,8,FALSE)," ")</f>
        <v xml:space="preserve"> </v>
      </c>
      <c r="I108" s="32" t="str">
        <f t="shared" si="18"/>
        <v xml:space="preserve"> </v>
      </c>
      <c r="J108" s="33" t="str">
        <f t="shared" si="19"/>
        <v xml:space="preserve"> </v>
      </c>
      <c r="L108" s="12">
        <f t="array" ref="L108">IF(OR(EXACT(A108,'Materials and Systems'!$B$2:$B$7)),0,B108)</f>
        <v>0</v>
      </c>
      <c r="M108" s="12">
        <f>IF(A108=0,0,IF(A108="00.005.0",0,IF(VLOOKUP(A108,'Materials and Systems'!$B$2:$L$1684,11,FALSE)&gt;0,VLOOKUP(A108,'Materials and Systems'!$B$2:$L$1684,11,FALSE),0)))</f>
        <v>0</v>
      </c>
      <c r="N108" s="29">
        <f t="shared" si="20"/>
        <v>0</v>
      </c>
      <c r="O108" s="11" t="str">
        <f>IF(A108&lt;&gt;0,B108/VLOOKUP(A108,'Materials and Systems'!$B$2:$L$1684,7,FALSE)/1000," ")</f>
        <v xml:space="preserve"> </v>
      </c>
    </row>
    <row r="109" spans="1:15" ht="18" customHeight="1" x14ac:dyDescent="0.25">
      <c r="A109" s="30"/>
      <c r="B109" s="31"/>
      <c r="C109" s="157" t="str">
        <f>IF(A109&gt;0,VLOOKUP(A109,'Materials and Systems'!$B$2:$L$1185,6,FALSE)," ")</f>
        <v xml:space="preserve"> </v>
      </c>
      <c r="D109" s="157"/>
      <c r="E109" s="157"/>
      <c r="F109" s="157"/>
      <c r="G109" s="157"/>
      <c r="H109" s="32" t="str">
        <f>IF(A109&gt;0,VLOOKUP(A109,'Materials and Systems'!$B$2:$L$1684,8,FALSE)," ")</f>
        <v xml:space="preserve"> </v>
      </c>
      <c r="I109" s="32" t="str">
        <f t="shared" si="18"/>
        <v xml:space="preserve"> </v>
      </c>
      <c r="J109" s="33" t="str">
        <f t="shared" si="19"/>
        <v xml:space="preserve"> </v>
      </c>
      <c r="L109" s="12">
        <f t="array" ref="L109">IF(OR(EXACT(A109,'Materials and Systems'!$B$2:$B$7)),0,B109)</f>
        <v>0</v>
      </c>
      <c r="M109" s="12">
        <f>IF(A109=0,0,IF(A109="00.005.0",0,IF(VLOOKUP(A109,'Materials and Systems'!$B$2:$L$1684,11,FALSE)&gt;0,VLOOKUP(A109,'Materials and Systems'!$B$2:$L$1684,11,FALSE),0)))</f>
        <v>0</v>
      </c>
      <c r="N109" s="29">
        <f t="shared" si="20"/>
        <v>0</v>
      </c>
      <c r="O109" s="11" t="str">
        <f>IF(A109&lt;&gt;0,B109/VLOOKUP(A109,'Materials and Systems'!$B$2:$L$1684,7,FALSE)/1000," ")</f>
        <v xml:space="preserve"> </v>
      </c>
    </row>
    <row r="110" spans="1:15" ht="18" customHeight="1" x14ac:dyDescent="0.25">
      <c r="A110" s="30"/>
      <c r="B110" s="31"/>
      <c r="C110" s="157" t="str">
        <f>IF(A110&gt;0,VLOOKUP(A110,'Materials and Systems'!$B$2:$L$1185,6,FALSE)," ")</f>
        <v xml:space="preserve"> </v>
      </c>
      <c r="D110" s="157"/>
      <c r="E110" s="157"/>
      <c r="F110" s="157"/>
      <c r="G110" s="157"/>
      <c r="H110" s="32" t="str">
        <f>IF(A110&gt;0,VLOOKUP(A110,'Materials and Systems'!$B$2:$L$1684,8,FALSE)," ")</f>
        <v xml:space="preserve"> </v>
      </c>
      <c r="I110" s="32" t="str">
        <f t="shared" si="18"/>
        <v xml:space="preserve"> </v>
      </c>
      <c r="J110" s="33" t="str">
        <f t="shared" si="19"/>
        <v xml:space="preserve"> </v>
      </c>
      <c r="L110" s="12">
        <f t="array" ref="L110">IF(OR(EXACT(A110,'Materials and Systems'!$B$2:$B$7)),0,B110)</f>
        <v>0</v>
      </c>
      <c r="M110" s="12">
        <f>IF(A110=0,0,IF(A110="00.005.0",0,IF(VLOOKUP(A110,'Materials and Systems'!$B$2:$L$1684,11,FALSE)&gt;0,VLOOKUP(A110,'Materials and Systems'!$B$2:$L$1684,11,FALSE),0)))</f>
        <v>0</v>
      </c>
      <c r="N110" s="29">
        <f t="shared" si="20"/>
        <v>0</v>
      </c>
      <c r="O110" s="11" t="str">
        <f>IF(A110&lt;&gt;0,B110/VLOOKUP(A110,'Materials and Systems'!$B$2:$L$1684,7,FALSE)/1000," ")</f>
        <v xml:space="preserve"> </v>
      </c>
    </row>
    <row r="111" spans="1:15" ht="18" customHeight="1" x14ac:dyDescent="0.25">
      <c r="A111" s="30"/>
      <c r="B111" s="31"/>
      <c r="C111" s="157" t="str">
        <f>IF(A111&gt;0,VLOOKUP(A111,'Materials and Systems'!$B$2:$L$1185,6,FALSE)," ")</f>
        <v xml:space="preserve"> </v>
      </c>
      <c r="D111" s="157"/>
      <c r="E111" s="157"/>
      <c r="F111" s="157"/>
      <c r="G111" s="157"/>
      <c r="H111" s="32" t="str">
        <f>IF(A111&gt;0,VLOOKUP(A111,'Materials and Systems'!$B$2:$L$1684,8,FALSE)," ")</f>
        <v xml:space="preserve"> </v>
      </c>
      <c r="I111" s="32" t="str">
        <f t="shared" si="18"/>
        <v xml:space="preserve"> </v>
      </c>
      <c r="J111" s="33" t="str">
        <f t="shared" si="19"/>
        <v xml:space="preserve"> </v>
      </c>
      <c r="L111" s="12">
        <f t="array" ref="L111">IF(OR(EXACT(A111,'Materials and Systems'!$B$2:$B$7)),0,B111)</f>
        <v>0</v>
      </c>
      <c r="M111" s="12">
        <f>IF(A111=0,0,IF(A111="00.005.0",0,IF(VLOOKUP(A111,'Materials and Systems'!$B$2:$L$1684,11,FALSE)&gt;0,VLOOKUP(A111,'Materials and Systems'!$B$2:$L$1684,11,FALSE),0)))</f>
        <v>0</v>
      </c>
      <c r="N111" s="29">
        <f t="shared" si="20"/>
        <v>0</v>
      </c>
      <c r="O111" s="11" t="str">
        <f>IF(A111&lt;&gt;0,B111/VLOOKUP(A111,'Materials and Systems'!$B$2:$L$1684,7,FALSE)/1000," ")</f>
        <v xml:space="preserve"> </v>
      </c>
    </row>
    <row r="112" spans="1:15" ht="18" customHeight="1" x14ac:dyDescent="0.25">
      <c r="A112" s="30"/>
      <c r="B112" s="31"/>
      <c r="C112" s="157" t="str">
        <f>IF(A112&gt;0,VLOOKUP(A112,'Materials and Systems'!$B$2:$L$1185,6,FALSE)," ")</f>
        <v xml:space="preserve"> </v>
      </c>
      <c r="D112" s="157"/>
      <c r="E112" s="157"/>
      <c r="F112" s="157"/>
      <c r="G112" s="157"/>
      <c r="H112" s="32" t="str">
        <f>IF(A112&gt;0,VLOOKUP(A112,'Materials and Systems'!$B$2:$L$1684,8,FALSE)," ")</f>
        <v xml:space="preserve"> </v>
      </c>
      <c r="I112" s="32" t="str">
        <f t="shared" si="18"/>
        <v xml:space="preserve"> </v>
      </c>
      <c r="J112" s="33" t="str">
        <f t="shared" si="19"/>
        <v xml:space="preserve"> </v>
      </c>
      <c r="L112" s="12">
        <f t="array" ref="L112">IF(OR(EXACT(A112,'Materials and Systems'!$B$2:$B$7)),0,B112)</f>
        <v>0</v>
      </c>
      <c r="M112" s="12">
        <f>IF(A112=0,0,IF(A112="00.005.0",0,IF(VLOOKUP(A112,'Materials and Systems'!$B$2:$L$1684,11,FALSE)&gt;0,VLOOKUP(A112,'Materials and Systems'!$B$2:$L$1684,11,FALSE),0)))</f>
        <v>0</v>
      </c>
      <c r="N112" s="29">
        <f t="shared" si="20"/>
        <v>0</v>
      </c>
      <c r="O112" s="11" t="str">
        <f>IF(A112&lt;&gt;0,B112/VLOOKUP(A112,'Materials and Systems'!$B$2:$L$1684,7,FALSE)/1000," ")</f>
        <v xml:space="preserve"> </v>
      </c>
    </row>
    <row r="113" spans="1:15" ht="18" customHeight="1" x14ac:dyDescent="0.25">
      <c r="A113" s="30"/>
      <c r="B113" s="31"/>
      <c r="C113" s="157" t="str">
        <f>IF(A113&gt;0,VLOOKUP(A113,'Materials and Systems'!$B$2:$L$1185,6,FALSE)," ")</f>
        <v xml:space="preserve"> </v>
      </c>
      <c r="D113" s="157"/>
      <c r="E113" s="157"/>
      <c r="F113" s="157"/>
      <c r="G113" s="157"/>
      <c r="H113" s="32" t="str">
        <f>IF(A113&gt;0,VLOOKUP(A113,'Materials and Systems'!$B$2:$L$1684,8,FALSE)," ")</f>
        <v xml:space="preserve"> </v>
      </c>
      <c r="I113" s="32" t="str">
        <f t="shared" si="18"/>
        <v xml:space="preserve"> </v>
      </c>
      <c r="J113" s="33" t="str">
        <f t="shared" si="19"/>
        <v xml:space="preserve"> </v>
      </c>
      <c r="L113" s="12">
        <f t="array" ref="L113">IF(OR(EXACT(A113,'Materials and Systems'!$B$2:$B$7)),0,B113)</f>
        <v>0</v>
      </c>
      <c r="M113" s="12">
        <f>IF(A113=0,0,IF(A113="00.005.0",0,IF(VLOOKUP(A113,'Materials and Systems'!$B$2:$L$1684,11,FALSE)&gt;0,VLOOKUP(A113,'Materials and Systems'!$B$2:$L$1684,11,FALSE),0)))</f>
        <v>0</v>
      </c>
      <c r="N113" s="29">
        <f t="shared" si="20"/>
        <v>0</v>
      </c>
      <c r="O113" s="11" t="str">
        <f>IF(A113&lt;&gt;0,B113/VLOOKUP(A113,'Materials and Systems'!$B$2:$L$1684,7,FALSE)/1000," ")</f>
        <v xml:space="preserve"> </v>
      </c>
    </row>
    <row r="114" spans="1:15" ht="18" customHeight="1" x14ac:dyDescent="0.25">
      <c r="A114" s="30"/>
      <c r="B114" s="31"/>
      <c r="C114" s="157" t="str">
        <f>IF(A114&gt;0,VLOOKUP(A114,'Materials and Systems'!$B$2:$L$1185,6,FALSE)," ")</f>
        <v xml:space="preserve"> </v>
      </c>
      <c r="D114" s="157"/>
      <c r="E114" s="157"/>
      <c r="F114" s="157"/>
      <c r="G114" s="157"/>
      <c r="H114" s="32" t="str">
        <f>IF(A114&gt;0,VLOOKUP(A114,'Materials and Systems'!$B$2:$L$1684,8,FALSE)," ")</f>
        <v xml:space="preserve"> </v>
      </c>
      <c r="I114" s="32" t="str">
        <f t="shared" si="18"/>
        <v xml:space="preserve"> </v>
      </c>
      <c r="J114" s="33" t="str">
        <f t="shared" si="19"/>
        <v xml:space="preserve"> </v>
      </c>
      <c r="L114" s="12">
        <f t="array" ref="L114">IF(OR(EXACT(A114,'Materials and Systems'!$B$2:$B$7)),0,B114)</f>
        <v>0</v>
      </c>
      <c r="M114" s="12">
        <f>IF(A114=0,0,IF(A114="00.005.0",0,IF(VLOOKUP(A114,'Materials and Systems'!$B$2:$L$1684,11,FALSE)&gt;0,VLOOKUP(A114,'Materials and Systems'!$B$2:$L$1684,11,FALSE),0)))</f>
        <v>0</v>
      </c>
      <c r="N114" s="29">
        <f t="shared" si="20"/>
        <v>0</v>
      </c>
      <c r="O114" s="11" t="str">
        <f>IF(A114&lt;&gt;0,B114/VLOOKUP(A114,'Materials and Systems'!$B$2:$L$1684,7,FALSE)/1000," ")</f>
        <v xml:space="preserve"> </v>
      </c>
    </row>
    <row r="115" spans="1:15" ht="18" customHeight="1" thickBot="1" x14ac:dyDescent="0.3">
      <c r="A115" s="34"/>
      <c r="B115" s="35"/>
      <c r="C115" s="158" t="str">
        <f>IF(A115&gt;0,VLOOKUP(A115,'Materials and Systems'!$B$2:$L$1185,6,FALSE)," ")</f>
        <v xml:space="preserve"> </v>
      </c>
      <c r="D115" s="159"/>
      <c r="E115" s="159"/>
      <c r="F115" s="159"/>
      <c r="G115" s="160"/>
      <c r="H115" s="36" t="str">
        <f>IF(A115&gt;0,VLOOKUP(A115,'Materials and Systems'!$B$2:$L$1684,8,FALSE)," ")</f>
        <v xml:space="preserve"> </v>
      </c>
      <c r="I115" s="36" t="str">
        <f t="shared" si="18"/>
        <v xml:space="preserve"> </v>
      </c>
      <c r="J115" s="37" t="str">
        <f t="shared" si="19"/>
        <v xml:space="preserve"> </v>
      </c>
      <c r="L115" s="12">
        <f t="array" ref="L115">IF(OR(EXACT(A115,'Materials and Systems'!$B$2:$B$7)),0,B115)</f>
        <v>0</v>
      </c>
      <c r="M115" s="12">
        <f>IF(A115=0,0,IF(A115="00.005.0",0,IF(VLOOKUP(A115,'Materials and Systems'!$B$2:$L$1684,11,FALSE)&gt;0,VLOOKUP(A115,'Materials and Systems'!$B$2:$L$1684,11,FALSE),0)))</f>
        <v>0</v>
      </c>
      <c r="N115" s="29">
        <f t="shared" si="20"/>
        <v>0</v>
      </c>
      <c r="O115" s="11" t="str">
        <f>IF(A115&lt;&gt;0,B115/VLOOKUP(A115,'Materials and Systems'!$B$2:$L$1684,7,FALSE)/1000," ")</f>
        <v xml:space="preserve"> </v>
      </c>
    </row>
    <row r="116" spans="1:15" ht="27.75" customHeight="1" thickTop="1" x14ac:dyDescent="0.25">
      <c r="A116" s="38"/>
      <c r="B116" s="16">
        <f>SUM(L105:L115)</f>
        <v>0</v>
      </c>
      <c r="C116" s="39"/>
      <c r="D116" s="40" t="s">
        <v>346</v>
      </c>
      <c r="E116" s="41" t="e">
        <f>1/I116</f>
        <v>#DIV/0!</v>
      </c>
      <c r="F116" s="39" t="s">
        <v>347</v>
      </c>
      <c r="G116" s="42"/>
      <c r="H116" s="40"/>
      <c r="I116" s="71">
        <f>SUM(I105:I115)</f>
        <v>0</v>
      </c>
      <c r="J116" s="18"/>
    </row>
    <row r="117" spans="1:15" ht="27.75" customHeight="1" thickBot="1" x14ac:dyDescent="0.3">
      <c r="A117" s="44"/>
      <c r="B117" s="70" t="s">
        <v>341</v>
      </c>
      <c r="C117" s="45"/>
      <c r="D117" s="46"/>
      <c r="E117" s="47" t="e">
        <f>+E116/5.68</f>
        <v>#DIV/0!</v>
      </c>
      <c r="F117" s="48" t="s">
        <v>348</v>
      </c>
      <c r="G117" s="49"/>
      <c r="H117" s="45"/>
      <c r="I117" s="19" t="s">
        <v>344</v>
      </c>
      <c r="J117" s="51"/>
    </row>
    <row r="118" spans="1:15" ht="7.5" customHeight="1" thickTop="1" thickBot="1" x14ac:dyDescent="0.3"/>
    <row r="119" spans="1:15" ht="24.95" customHeight="1" thickTop="1" x14ac:dyDescent="0.25">
      <c r="A119" s="164" t="s">
        <v>335</v>
      </c>
      <c r="B119" s="16" t="s">
        <v>336</v>
      </c>
      <c r="C119" s="169" t="str">
        <f>IF($S$8="Select"," ",$S$8)</f>
        <v>Silver Sa'fa for Private Villas and Industrial Buildings</v>
      </c>
      <c r="D119" s="167" t="s">
        <v>356</v>
      </c>
      <c r="E119" s="166"/>
      <c r="F119" s="166"/>
      <c r="G119" s="17"/>
      <c r="H119" s="16" t="s">
        <v>338</v>
      </c>
      <c r="I119" s="16" t="s">
        <v>339</v>
      </c>
      <c r="J119" s="18" t="s">
        <v>340</v>
      </c>
    </row>
    <row r="120" spans="1:15" ht="24.95" customHeight="1" thickBot="1" x14ac:dyDescent="0.3">
      <c r="A120" s="165"/>
      <c r="B120" s="19" t="s">
        <v>357</v>
      </c>
      <c r="C120" s="170"/>
      <c r="D120" s="168"/>
      <c r="E120" s="54"/>
      <c r="F120" s="55"/>
      <c r="G120" s="22"/>
      <c r="H120" s="23" t="s">
        <v>343</v>
      </c>
      <c r="I120" s="19" t="s">
        <v>344</v>
      </c>
      <c r="J120" s="24" t="s">
        <v>345</v>
      </c>
    </row>
    <row r="121" spans="1:15" ht="18" customHeight="1" thickTop="1" x14ac:dyDescent="0.25">
      <c r="A121" s="25"/>
      <c r="B121" s="26"/>
      <c r="C121" s="161" t="str">
        <f>IF(A121&gt;0,VLOOKUP(A121,'Materials and Systems'!$B$2:$L$1185,6,FALSE)," ")</f>
        <v xml:space="preserve"> </v>
      </c>
      <c r="D121" s="162"/>
      <c r="E121" s="162"/>
      <c r="F121" s="162"/>
      <c r="G121" s="163"/>
      <c r="H121" s="27" t="str">
        <f>IF(A121&gt;0,VLOOKUP(A121,'Materials and Systems'!$B$2:$L$1684,8,FALSE)," ")</f>
        <v xml:space="preserve"> </v>
      </c>
      <c r="I121" s="27" t="str">
        <f>IF(A121=0," ",IF(M121&gt;0,M121,IF(N121&gt;0,N121,O121)))</f>
        <v xml:space="preserve"> </v>
      </c>
      <c r="J121" s="28" t="str">
        <f>IF(A121&gt;0,H121*B121/100," ")</f>
        <v xml:space="preserve"> </v>
      </c>
      <c r="L121" s="12">
        <f t="array" ref="L121">IF(OR(EXACT(A121,'Materials and Systems'!$B$2:$B$7)),0,B121)</f>
        <v>0</v>
      </c>
      <c r="M121" s="12">
        <f>IF(A121=0,0,IF(A121="00.005.0",0,IF(VLOOKUP(A121,'Materials and Systems'!$B$2:$L$1684,11,FALSE)&gt;0,VLOOKUP(A121,'Materials and Systems'!$B$2:$L$1684,11,FALSE),0)))</f>
        <v>0</v>
      </c>
      <c r="N121" s="29">
        <f>IF(A121&lt;&gt;"00.005.0",0,IF(B121&lt;20,0.148,IF(B121&gt;=100,0.16,IF(B121&lt;100,0.148+(0.012*((B121-20)/80)),0))))</f>
        <v>0</v>
      </c>
      <c r="O121" s="11" t="str">
        <f>IF(A121&lt;&gt;0,B121/VLOOKUP(A121,'Materials and Systems'!$B$2:$L$1684,7,FALSE)/1000," ")</f>
        <v xml:space="preserve"> </v>
      </c>
    </row>
    <row r="122" spans="1:15" ht="18" customHeight="1" x14ac:dyDescent="0.25">
      <c r="A122" s="30"/>
      <c r="B122" s="31"/>
      <c r="C122" s="157" t="str">
        <f>IF(A122&gt;0,VLOOKUP(A122,'Materials and Systems'!$B$2:$L$1185,6,FALSE)," ")</f>
        <v xml:space="preserve"> </v>
      </c>
      <c r="D122" s="157"/>
      <c r="E122" s="157"/>
      <c r="F122" s="157"/>
      <c r="G122" s="157"/>
      <c r="H122" s="32" t="str">
        <f>IF(A122&gt;0,VLOOKUP(A122,'Materials and Systems'!$B$2:$L$1684,8,FALSE)," ")</f>
        <v xml:space="preserve"> </v>
      </c>
      <c r="I122" s="32" t="str">
        <f t="shared" ref="I122:I131" si="21">IF(A122=0," ",IF(M122&gt;0,M122,IF(N122&gt;0,N122,O122)))</f>
        <v xml:space="preserve"> </v>
      </c>
      <c r="J122" s="33" t="str">
        <f t="shared" ref="J122:J131" si="22">IF(A122&gt;0,H122*B122/100," ")</f>
        <v xml:space="preserve"> </v>
      </c>
      <c r="L122" s="12">
        <f t="array" ref="L122">IF(OR(EXACT(A122,'Materials and Systems'!$B$2:$B$7)),0,B122)</f>
        <v>0</v>
      </c>
      <c r="M122" s="12">
        <f>IF(A122=0,0,IF(A122="00.005.0",0,IF(VLOOKUP(A122,'Materials and Systems'!$B$2:$L$1684,11,FALSE)&gt;0,VLOOKUP(A122,'Materials and Systems'!$B$2:$L$1684,11,FALSE),0)))</f>
        <v>0</v>
      </c>
      <c r="N122" s="29">
        <f t="shared" ref="N122:N131" si="23">IF(A122&lt;&gt;"00.005.0",0,IF(B122&lt;20,0.148,IF(B122&gt;=100,0.16,IF(B122&lt;100,0.148+(0.012*((B122-20)/80)),0))))</f>
        <v>0</v>
      </c>
      <c r="O122" s="11" t="str">
        <f>IF(A122&lt;&gt;0,B122/VLOOKUP(A122,'Materials and Systems'!$B$2:$L$1684,7,FALSE)/1000," ")</f>
        <v xml:space="preserve"> </v>
      </c>
    </row>
    <row r="123" spans="1:15" ht="18" customHeight="1" x14ac:dyDescent="0.25">
      <c r="A123" s="30"/>
      <c r="B123" s="31"/>
      <c r="C123" s="157" t="str">
        <f>IF(A123&gt;0,VLOOKUP(A123,'Materials and Systems'!$B$2:$L$1185,6,FALSE)," ")</f>
        <v xml:space="preserve"> </v>
      </c>
      <c r="D123" s="157"/>
      <c r="E123" s="157"/>
      <c r="F123" s="157"/>
      <c r="G123" s="157"/>
      <c r="H123" s="32" t="str">
        <f>IF(A123&gt;0,VLOOKUP(A123,'Materials and Systems'!$B$2:$L$1684,8,FALSE)," ")</f>
        <v xml:space="preserve"> </v>
      </c>
      <c r="I123" s="32" t="str">
        <f t="shared" si="21"/>
        <v xml:space="preserve"> </v>
      </c>
      <c r="J123" s="33" t="str">
        <f t="shared" si="22"/>
        <v xml:space="preserve"> </v>
      </c>
      <c r="L123" s="12">
        <f t="array" ref="L123">IF(OR(EXACT(A123,'Materials and Systems'!$B$2:$B$7)),0,B123)</f>
        <v>0</v>
      </c>
      <c r="M123" s="12">
        <f>IF(A123=0,0,IF(A123="00.005.0",0,IF(VLOOKUP(A123,'Materials and Systems'!$B$2:$L$1684,11,FALSE)&gt;0,VLOOKUP(A123,'Materials and Systems'!$B$2:$L$1684,11,FALSE),0)))</f>
        <v>0</v>
      </c>
      <c r="N123" s="29">
        <f t="shared" si="23"/>
        <v>0</v>
      </c>
      <c r="O123" s="11" t="str">
        <f>IF(A123&lt;&gt;0,B123/VLOOKUP(A123,'Materials and Systems'!$B$2:$L$1684,7,FALSE)/1000," ")</f>
        <v xml:space="preserve"> </v>
      </c>
    </row>
    <row r="124" spans="1:15" ht="18" customHeight="1" x14ac:dyDescent="0.25">
      <c r="A124" s="30"/>
      <c r="B124" s="31"/>
      <c r="C124" s="157" t="str">
        <f>IF(A124&gt;0,VLOOKUP(A124,'Materials and Systems'!$B$2:$L$1185,6,FALSE)," ")</f>
        <v xml:space="preserve"> </v>
      </c>
      <c r="D124" s="157"/>
      <c r="E124" s="157"/>
      <c r="F124" s="157"/>
      <c r="G124" s="157"/>
      <c r="H124" s="32" t="str">
        <f>IF(A124&gt;0,VLOOKUP(A124,'Materials and Systems'!$B$2:$L$1684,8,FALSE)," ")</f>
        <v xml:space="preserve"> </v>
      </c>
      <c r="I124" s="32" t="str">
        <f t="shared" si="21"/>
        <v xml:space="preserve"> </v>
      </c>
      <c r="J124" s="33" t="str">
        <f t="shared" si="22"/>
        <v xml:space="preserve"> </v>
      </c>
      <c r="L124" s="12">
        <f t="array" ref="L124">IF(OR(EXACT(A124,'Materials and Systems'!$B$2:$B$7)),0,B124)</f>
        <v>0</v>
      </c>
      <c r="M124" s="12">
        <f>IF(A124=0,0,IF(A124="00.005.0",0,IF(VLOOKUP(A124,'Materials and Systems'!$B$2:$L$1684,11,FALSE)&gt;0,VLOOKUP(A124,'Materials and Systems'!$B$2:$L$1684,11,FALSE),0)))</f>
        <v>0</v>
      </c>
      <c r="N124" s="29">
        <f t="shared" si="23"/>
        <v>0</v>
      </c>
      <c r="O124" s="11" t="str">
        <f>IF(A124&lt;&gt;0,B124/VLOOKUP(A124,'Materials and Systems'!$B$2:$L$1684,7,FALSE)/1000," ")</f>
        <v xml:space="preserve"> </v>
      </c>
    </row>
    <row r="125" spans="1:15" ht="18" customHeight="1" x14ac:dyDescent="0.25">
      <c r="A125" s="30"/>
      <c r="B125" s="31"/>
      <c r="C125" s="157" t="str">
        <f>IF(A125&gt;0,VLOOKUP(A125,'Materials and Systems'!$B$2:$L$1185,6,FALSE)," ")</f>
        <v xml:space="preserve"> </v>
      </c>
      <c r="D125" s="157"/>
      <c r="E125" s="157"/>
      <c r="F125" s="157"/>
      <c r="G125" s="157"/>
      <c r="H125" s="32" t="str">
        <f>IF(A125&gt;0,VLOOKUP(A125,'Materials and Systems'!$B$2:$L$1684,8,FALSE)," ")</f>
        <v xml:space="preserve"> </v>
      </c>
      <c r="I125" s="32" t="str">
        <f t="shared" si="21"/>
        <v xml:space="preserve"> </v>
      </c>
      <c r="J125" s="33" t="str">
        <f t="shared" si="22"/>
        <v xml:space="preserve"> </v>
      </c>
      <c r="L125" s="12">
        <f t="array" ref="L125">IF(OR(EXACT(A125,'Materials and Systems'!$B$2:$B$7)),0,B125)</f>
        <v>0</v>
      </c>
      <c r="M125" s="12">
        <f>IF(A125=0,0,IF(A125="00.005.0",0,IF(VLOOKUP(A125,'Materials and Systems'!$B$2:$L$1684,11,FALSE)&gt;0,VLOOKUP(A125,'Materials and Systems'!$B$2:$L$1684,11,FALSE),0)))</f>
        <v>0</v>
      </c>
      <c r="N125" s="29">
        <f t="shared" si="23"/>
        <v>0</v>
      </c>
      <c r="O125" s="11" t="str">
        <f>IF(A125&lt;&gt;0,B125/VLOOKUP(A125,'Materials and Systems'!$B$2:$L$1684,7,FALSE)/1000," ")</f>
        <v xml:space="preserve"> </v>
      </c>
    </row>
    <row r="126" spans="1:15" ht="18" customHeight="1" x14ac:dyDescent="0.25">
      <c r="A126" s="30"/>
      <c r="B126" s="31"/>
      <c r="C126" s="157" t="str">
        <f>IF(A126&gt;0,VLOOKUP(A126,'Materials and Systems'!$B$2:$L$1185,6,FALSE)," ")</f>
        <v xml:space="preserve"> </v>
      </c>
      <c r="D126" s="157"/>
      <c r="E126" s="157"/>
      <c r="F126" s="157"/>
      <c r="G126" s="157"/>
      <c r="H126" s="32" t="str">
        <f>IF(A126&gt;0,VLOOKUP(A126,'Materials and Systems'!$B$2:$L$1684,8,FALSE)," ")</f>
        <v xml:space="preserve"> </v>
      </c>
      <c r="I126" s="32" t="str">
        <f t="shared" si="21"/>
        <v xml:space="preserve"> </v>
      </c>
      <c r="J126" s="33" t="str">
        <f t="shared" si="22"/>
        <v xml:space="preserve"> </v>
      </c>
      <c r="L126" s="12">
        <f t="array" ref="L126">IF(OR(EXACT(A126,'Materials and Systems'!$B$2:$B$7)),0,B126)</f>
        <v>0</v>
      </c>
      <c r="M126" s="12">
        <f>IF(A126=0,0,IF(A126="00.005.0",0,IF(VLOOKUP(A126,'Materials and Systems'!$B$2:$L$1684,11,FALSE)&gt;0,VLOOKUP(A126,'Materials and Systems'!$B$2:$L$1684,11,FALSE),0)))</f>
        <v>0</v>
      </c>
      <c r="N126" s="29">
        <f t="shared" si="23"/>
        <v>0</v>
      </c>
      <c r="O126" s="11" t="str">
        <f>IF(A126&lt;&gt;0,B126/VLOOKUP(A126,'Materials and Systems'!$B$2:$L$1684,7,FALSE)/1000," ")</f>
        <v xml:space="preserve"> </v>
      </c>
    </row>
    <row r="127" spans="1:15" ht="18" customHeight="1" x14ac:dyDescent="0.25">
      <c r="A127" s="30"/>
      <c r="B127" s="31"/>
      <c r="C127" s="157" t="str">
        <f>IF(A127&gt;0,VLOOKUP(A127,'Materials and Systems'!$B$2:$L$1185,6,FALSE)," ")</f>
        <v xml:space="preserve"> </v>
      </c>
      <c r="D127" s="157"/>
      <c r="E127" s="157"/>
      <c r="F127" s="157"/>
      <c r="G127" s="157"/>
      <c r="H127" s="32" t="str">
        <f>IF(A127&gt;0,VLOOKUP(A127,'Materials and Systems'!$B$2:$L$1684,8,FALSE)," ")</f>
        <v xml:space="preserve"> </v>
      </c>
      <c r="I127" s="32" t="str">
        <f t="shared" si="21"/>
        <v xml:space="preserve"> </v>
      </c>
      <c r="J127" s="33" t="str">
        <f t="shared" si="22"/>
        <v xml:space="preserve"> </v>
      </c>
      <c r="L127" s="12">
        <f t="array" ref="L127">IF(OR(EXACT(A127,'Materials and Systems'!$B$2:$B$7)),0,B127)</f>
        <v>0</v>
      </c>
      <c r="M127" s="12">
        <f>IF(A127=0,0,IF(A127="00.005.0",0,IF(VLOOKUP(A127,'Materials and Systems'!$B$2:$L$1684,11,FALSE)&gt;0,VLOOKUP(A127,'Materials and Systems'!$B$2:$L$1684,11,FALSE),0)))</f>
        <v>0</v>
      </c>
      <c r="N127" s="29">
        <f t="shared" si="23"/>
        <v>0</v>
      </c>
      <c r="O127" s="11" t="str">
        <f>IF(A127&lt;&gt;0,B127/VLOOKUP(A127,'Materials and Systems'!$B$2:$L$1684,7,FALSE)/1000," ")</f>
        <v xml:space="preserve"> </v>
      </c>
    </row>
    <row r="128" spans="1:15" ht="18" customHeight="1" x14ac:dyDescent="0.25">
      <c r="A128" s="30"/>
      <c r="B128" s="31"/>
      <c r="C128" s="157" t="str">
        <f>IF(A128&gt;0,VLOOKUP(A128,'Materials and Systems'!$B$2:$L$1185,6,FALSE)," ")</f>
        <v xml:space="preserve"> </v>
      </c>
      <c r="D128" s="157"/>
      <c r="E128" s="157"/>
      <c r="F128" s="157"/>
      <c r="G128" s="157"/>
      <c r="H128" s="32" t="str">
        <f>IF(A128&gt;0,VLOOKUP(A128,'Materials and Systems'!$B$2:$L$1684,8,FALSE)," ")</f>
        <v xml:space="preserve"> </v>
      </c>
      <c r="I128" s="32" t="str">
        <f t="shared" si="21"/>
        <v xml:space="preserve"> </v>
      </c>
      <c r="J128" s="33" t="str">
        <f t="shared" si="22"/>
        <v xml:space="preserve"> </v>
      </c>
      <c r="L128" s="12">
        <f t="array" ref="L128">IF(OR(EXACT(A128,'Materials and Systems'!$B$2:$B$7)),0,B128)</f>
        <v>0</v>
      </c>
      <c r="M128" s="12">
        <f>IF(A128=0,0,IF(A128="00.005.0",0,IF(VLOOKUP(A128,'Materials and Systems'!$B$2:$L$1684,11,FALSE)&gt;0,VLOOKUP(A128,'Materials and Systems'!$B$2:$L$1684,11,FALSE),0)))</f>
        <v>0</v>
      </c>
      <c r="N128" s="29">
        <f t="shared" si="23"/>
        <v>0</v>
      </c>
      <c r="O128" s="11" t="str">
        <f>IF(A128&lt;&gt;0,B128/VLOOKUP(A128,'Materials and Systems'!$B$2:$L$1684,7,FALSE)/1000," ")</f>
        <v xml:space="preserve"> </v>
      </c>
    </row>
    <row r="129" spans="1:15" ht="18" customHeight="1" x14ac:dyDescent="0.25">
      <c r="A129" s="30"/>
      <c r="B129" s="31"/>
      <c r="C129" s="157" t="str">
        <f>IF(A129&gt;0,VLOOKUP(A129,'Materials and Systems'!$B$2:$L$1185,6,FALSE)," ")</f>
        <v xml:space="preserve"> </v>
      </c>
      <c r="D129" s="157"/>
      <c r="E129" s="157"/>
      <c r="F129" s="157"/>
      <c r="G129" s="157"/>
      <c r="H129" s="32" t="str">
        <f>IF(A129&gt;0,VLOOKUP(A129,'Materials and Systems'!$B$2:$L$1684,8,FALSE)," ")</f>
        <v xml:space="preserve"> </v>
      </c>
      <c r="I129" s="32" t="str">
        <f t="shared" si="21"/>
        <v xml:space="preserve"> </v>
      </c>
      <c r="J129" s="33" t="str">
        <f t="shared" si="22"/>
        <v xml:space="preserve"> </v>
      </c>
      <c r="L129" s="12">
        <f t="array" ref="L129">IF(OR(EXACT(A129,'Materials and Systems'!$B$2:$B$7)),0,B129)</f>
        <v>0</v>
      </c>
      <c r="M129" s="12">
        <f>IF(A129=0,0,IF(A129="00.005.0",0,IF(VLOOKUP(A129,'Materials and Systems'!$B$2:$L$1684,11,FALSE)&gt;0,VLOOKUP(A129,'Materials and Systems'!$B$2:$L$1684,11,FALSE),0)))</f>
        <v>0</v>
      </c>
      <c r="N129" s="29">
        <f t="shared" si="23"/>
        <v>0</v>
      </c>
      <c r="O129" s="11" t="str">
        <f>IF(A129&lt;&gt;0,B129/VLOOKUP(A129,'Materials and Systems'!$B$2:$L$1684,7,FALSE)/1000," ")</f>
        <v xml:space="preserve"> </v>
      </c>
    </row>
    <row r="130" spans="1:15" ht="18" customHeight="1" x14ac:dyDescent="0.25">
      <c r="A130" s="30"/>
      <c r="B130" s="31"/>
      <c r="C130" s="157" t="str">
        <f>IF(A130&gt;0,VLOOKUP(A130,'Materials and Systems'!$B$2:$L$1185,6,FALSE)," ")</f>
        <v xml:space="preserve"> </v>
      </c>
      <c r="D130" s="157"/>
      <c r="E130" s="157"/>
      <c r="F130" s="157"/>
      <c r="G130" s="157"/>
      <c r="H130" s="32" t="str">
        <f>IF(A130&gt;0,VLOOKUP(A130,'Materials and Systems'!$B$2:$L$1684,8,FALSE)," ")</f>
        <v xml:space="preserve"> </v>
      </c>
      <c r="I130" s="32" t="str">
        <f t="shared" si="21"/>
        <v xml:space="preserve"> </v>
      </c>
      <c r="J130" s="33" t="str">
        <f t="shared" si="22"/>
        <v xml:space="preserve"> </v>
      </c>
      <c r="L130" s="12">
        <f t="array" ref="L130">IF(OR(EXACT(A130,'Materials and Systems'!$B$2:$B$7)),0,B130)</f>
        <v>0</v>
      </c>
      <c r="M130" s="12">
        <f>IF(A130=0,0,IF(A130="00.005.0",0,IF(VLOOKUP(A130,'Materials and Systems'!$B$2:$L$1684,11,FALSE)&gt;0,VLOOKUP(A130,'Materials and Systems'!$B$2:$L$1684,11,FALSE),0)))</f>
        <v>0</v>
      </c>
      <c r="N130" s="29">
        <f t="shared" si="23"/>
        <v>0</v>
      </c>
      <c r="O130" s="11" t="str">
        <f>IF(A130&lt;&gt;0,B130/VLOOKUP(A130,'Materials and Systems'!$B$2:$L$1684,7,FALSE)/1000," ")</f>
        <v xml:space="preserve"> </v>
      </c>
    </row>
    <row r="131" spans="1:15" ht="18" customHeight="1" thickBot="1" x14ac:dyDescent="0.3">
      <c r="A131" s="34"/>
      <c r="B131" s="35"/>
      <c r="C131" s="158" t="str">
        <f>IF(A131&gt;0,VLOOKUP(A131,'Materials and Systems'!$B$2:$L$1185,6,FALSE)," ")</f>
        <v xml:space="preserve"> </v>
      </c>
      <c r="D131" s="159"/>
      <c r="E131" s="159"/>
      <c r="F131" s="159"/>
      <c r="G131" s="160"/>
      <c r="H131" s="36" t="str">
        <f>IF(A131&gt;0,VLOOKUP(A131,'Materials and Systems'!$B$2:$L$1684,8,FALSE)," ")</f>
        <v xml:space="preserve"> </v>
      </c>
      <c r="I131" s="36" t="str">
        <f t="shared" si="21"/>
        <v xml:space="preserve"> </v>
      </c>
      <c r="J131" s="37" t="str">
        <f t="shared" si="22"/>
        <v xml:space="preserve"> </v>
      </c>
      <c r="L131" s="12">
        <f t="array" ref="L131">IF(OR(EXACT(A131,'Materials and Systems'!$B$2:$B$7)),0,B131)</f>
        <v>0</v>
      </c>
      <c r="M131" s="12">
        <f>IF(A131=0,0,IF(A131="00.005.0",0,IF(VLOOKUP(A131,'Materials and Systems'!$B$2:$L$1684,11,FALSE)&gt;0,VLOOKUP(A131,'Materials and Systems'!$B$2:$L$1684,11,FALSE),0)))</f>
        <v>0</v>
      </c>
      <c r="N131" s="29">
        <f t="shared" si="23"/>
        <v>0</v>
      </c>
      <c r="O131" s="11" t="str">
        <f>IF(A131&lt;&gt;0,B131/VLOOKUP(A131,'Materials and Systems'!$B$2:$L$1684,7,FALSE)/1000," ")</f>
        <v xml:space="preserve"> </v>
      </c>
    </row>
    <row r="132" spans="1:15" ht="27.75" customHeight="1" thickTop="1" x14ac:dyDescent="0.25">
      <c r="A132" s="38"/>
      <c r="B132" s="16">
        <f>SUM(L121:L131)</f>
        <v>0</v>
      </c>
      <c r="C132" s="39"/>
      <c r="D132" s="40" t="s">
        <v>346</v>
      </c>
      <c r="E132" s="41" t="e">
        <f>1/I132</f>
        <v>#DIV/0!</v>
      </c>
      <c r="F132" s="39" t="s">
        <v>347</v>
      </c>
      <c r="G132" s="42"/>
      <c r="H132" s="40"/>
      <c r="I132" s="71">
        <f>SUM(I121:I131)</f>
        <v>0</v>
      </c>
      <c r="J132" s="18"/>
    </row>
    <row r="133" spans="1:15" ht="27.75" customHeight="1" thickBot="1" x14ac:dyDescent="0.3">
      <c r="A133" s="44"/>
      <c r="B133" s="70" t="s">
        <v>341</v>
      </c>
      <c r="C133" s="45"/>
      <c r="D133" s="46"/>
      <c r="E133" s="47" t="e">
        <f>+E132/5.68</f>
        <v>#DIV/0!</v>
      </c>
      <c r="F133" s="48" t="s">
        <v>348</v>
      </c>
      <c r="G133" s="49"/>
      <c r="H133" s="45"/>
      <c r="I133" s="19" t="s">
        <v>344</v>
      </c>
      <c r="J133" s="51"/>
    </row>
    <row r="134" spans="1:15" ht="16.5" thickTop="1" x14ac:dyDescent="0.25"/>
  </sheetData>
  <sheetProtection algorithmName="SHA-512" hashValue="o7B0kfbG7rn0T35m+uDElFHOPClGD7ViwOywZQ53r76vM2nCj+AQ/gZYUZiwZQbGzjJh45qYWUNhHDKgFyVSug==" saltValue="Hs5AojmYP+iOTQszndzJqQ==" spinCount="100000" sheet="1" formatCells="0" formatColumns="0" formatRows="0" insertColumns="0" insertRows="0" insertHyperlinks="0"/>
  <mergeCells count="135">
    <mergeCell ref="M6:M8"/>
    <mergeCell ref="N6:N8"/>
    <mergeCell ref="A7:A8"/>
    <mergeCell ref="E7:F7"/>
    <mergeCell ref="C9:G9"/>
    <mergeCell ref="A1:B6"/>
    <mergeCell ref="D1:F1"/>
    <mergeCell ref="G1:H1"/>
    <mergeCell ref="I1:J6"/>
    <mergeCell ref="D2:H2"/>
    <mergeCell ref="D3:H3"/>
    <mergeCell ref="D5:H5"/>
    <mergeCell ref="D6:H6"/>
    <mergeCell ref="D4:H4"/>
    <mergeCell ref="D7:D8"/>
    <mergeCell ref="C7:C8"/>
    <mergeCell ref="C16:G16"/>
    <mergeCell ref="C17:G17"/>
    <mergeCell ref="C18:G18"/>
    <mergeCell ref="C19:G19"/>
    <mergeCell ref="A23:A24"/>
    <mergeCell ref="E23:F23"/>
    <mergeCell ref="C10:G10"/>
    <mergeCell ref="C11:G11"/>
    <mergeCell ref="C12:G12"/>
    <mergeCell ref="C13:G13"/>
    <mergeCell ref="C14:G14"/>
    <mergeCell ref="C15:G15"/>
    <mergeCell ref="D23:D24"/>
    <mergeCell ref="C23:C24"/>
    <mergeCell ref="G20:G21"/>
    <mergeCell ref="C31:G31"/>
    <mergeCell ref="C32:G32"/>
    <mergeCell ref="C33:G33"/>
    <mergeCell ref="C34:G34"/>
    <mergeCell ref="C35:G35"/>
    <mergeCell ref="A39:A40"/>
    <mergeCell ref="E39:F39"/>
    <mergeCell ref="C25:G25"/>
    <mergeCell ref="C26:G26"/>
    <mergeCell ref="C27:G27"/>
    <mergeCell ref="C28:G28"/>
    <mergeCell ref="C29:G29"/>
    <mergeCell ref="C30:G30"/>
    <mergeCell ref="D39:D40"/>
    <mergeCell ref="C39:C40"/>
    <mergeCell ref="G36:G37"/>
    <mergeCell ref="C47:G47"/>
    <mergeCell ref="C48:G48"/>
    <mergeCell ref="C49:G49"/>
    <mergeCell ref="C50:G50"/>
    <mergeCell ref="C51:G51"/>
    <mergeCell ref="A55:A56"/>
    <mergeCell ref="E55:F55"/>
    <mergeCell ref="C41:G41"/>
    <mergeCell ref="C42:G42"/>
    <mergeCell ref="C43:G43"/>
    <mergeCell ref="C44:G44"/>
    <mergeCell ref="C45:G45"/>
    <mergeCell ref="C46:G46"/>
    <mergeCell ref="D55:D56"/>
    <mergeCell ref="C55:C56"/>
    <mergeCell ref="G52:G53"/>
    <mergeCell ref="C63:G63"/>
    <mergeCell ref="C64:G64"/>
    <mergeCell ref="C65:G65"/>
    <mergeCell ref="C66:G66"/>
    <mergeCell ref="C67:G67"/>
    <mergeCell ref="A71:A72"/>
    <mergeCell ref="E71:F71"/>
    <mergeCell ref="C57:G57"/>
    <mergeCell ref="C58:G58"/>
    <mergeCell ref="C59:G59"/>
    <mergeCell ref="C60:G60"/>
    <mergeCell ref="C61:G61"/>
    <mergeCell ref="C62:G62"/>
    <mergeCell ref="D71:D72"/>
    <mergeCell ref="C71:C72"/>
    <mergeCell ref="C79:G79"/>
    <mergeCell ref="C80:G80"/>
    <mergeCell ref="C81:G81"/>
    <mergeCell ref="C82:G82"/>
    <mergeCell ref="C83:G83"/>
    <mergeCell ref="A87:A88"/>
    <mergeCell ref="E87:F87"/>
    <mergeCell ref="C73:G73"/>
    <mergeCell ref="C74:G74"/>
    <mergeCell ref="C75:G75"/>
    <mergeCell ref="C76:G76"/>
    <mergeCell ref="C77:G77"/>
    <mergeCell ref="C78:G78"/>
    <mergeCell ref="D87:D88"/>
    <mergeCell ref="C87:C88"/>
    <mergeCell ref="G84:G85"/>
    <mergeCell ref="C95:G95"/>
    <mergeCell ref="C96:G96"/>
    <mergeCell ref="C97:G97"/>
    <mergeCell ref="C98:G98"/>
    <mergeCell ref="C99:G99"/>
    <mergeCell ref="A103:A104"/>
    <mergeCell ref="E103:F103"/>
    <mergeCell ref="C89:G89"/>
    <mergeCell ref="C90:G90"/>
    <mergeCell ref="C91:G91"/>
    <mergeCell ref="C92:G92"/>
    <mergeCell ref="C93:G93"/>
    <mergeCell ref="C94:G94"/>
    <mergeCell ref="D103:D104"/>
    <mergeCell ref="C103:C104"/>
    <mergeCell ref="C111:G111"/>
    <mergeCell ref="C112:G112"/>
    <mergeCell ref="C113:G113"/>
    <mergeCell ref="C114:G114"/>
    <mergeCell ref="C115:G115"/>
    <mergeCell ref="A119:A120"/>
    <mergeCell ref="E119:F119"/>
    <mergeCell ref="C105:G105"/>
    <mergeCell ref="C106:G106"/>
    <mergeCell ref="C107:G107"/>
    <mergeCell ref="C108:G108"/>
    <mergeCell ref="C109:G109"/>
    <mergeCell ref="C110:G110"/>
    <mergeCell ref="D119:D120"/>
    <mergeCell ref="C119:C120"/>
    <mergeCell ref="C127:G127"/>
    <mergeCell ref="C128:G128"/>
    <mergeCell ref="C129:G129"/>
    <mergeCell ref="C130:G130"/>
    <mergeCell ref="C131:G131"/>
    <mergeCell ref="C121:G121"/>
    <mergeCell ref="C122:G122"/>
    <mergeCell ref="C123:G123"/>
    <mergeCell ref="C124:G124"/>
    <mergeCell ref="C125:G125"/>
    <mergeCell ref="C126:G126"/>
  </mergeCells>
  <conditionalFormatting sqref="D21 D37 D53 D69 G69 D85 D101 G101 D117 G117 D133 G133">
    <cfRule type="cellIs" dxfId="5" priority="10" stopIfTrue="1" operator="equal">
      <formula>"Not as/DM Reg."</formula>
    </cfRule>
  </conditionalFormatting>
  <conditionalFormatting sqref="G20">
    <cfRule type="cellIs" dxfId="4" priority="3" stopIfTrue="1" operator="equal">
      <formula>"Not as/DM Reg."</formula>
    </cfRule>
  </conditionalFormatting>
  <conditionalFormatting sqref="G36">
    <cfRule type="cellIs" dxfId="3" priority="4" stopIfTrue="1" operator="equal">
      <formula>"Not as/DM Reg."</formula>
    </cfRule>
  </conditionalFormatting>
  <conditionalFormatting sqref="G52">
    <cfRule type="cellIs" dxfId="2" priority="2" stopIfTrue="1" operator="equal">
      <formula>"Not as/DM Reg."</formula>
    </cfRule>
  </conditionalFormatting>
  <conditionalFormatting sqref="G68 G100 G116 G132">
    <cfRule type="cellIs" dxfId="1" priority="9" stopIfTrue="1" operator="equal">
      <formula>"Not as/DM Reg."</formula>
    </cfRule>
  </conditionalFormatting>
  <conditionalFormatting sqref="G84">
    <cfRule type="cellIs" dxfId="0" priority="1" stopIfTrue="1" operator="equal">
      <formula>"Not as/DM Reg."</formula>
    </cfRule>
  </conditionalFormatting>
  <pageMargins left="0.7" right="0.7" top="0.75" bottom="0.75" header="0.3" footer="0.3"/>
  <pageSetup paperSize="9" scale="28" orientation="portrait" r:id="rId1"/>
  <headerFooter>
    <oddFooter>&amp;C&amp;"Dubai,Regular"&amp;09&amp;K00C000OPEN DATA / بيانات مفتوحة</oddFooter>
    <evenFooter>&amp;C&amp;"Dubai,Regular"&amp;09&amp;K00C000OPEN DATA / بيانات مفتوحة</evenFooter>
    <firstFooter>&amp;C&amp;"Dubai,Regular"&amp;09&amp;K00C000OPEN DATA / بيانات مفتوحة</firstFooter>
  </headerFooter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locked="0" defaultSize="0" autoLine="0" r:id="rId5">
            <anchor moveWithCells="1">
              <from>
                <xdr:col>5</xdr:col>
                <xdr:colOff>447675</xdr:colOff>
                <xdr:row>5</xdr:row>
                <xdr:rowOff>38100</xdr:rowOff>
              </from>
              <to>
                <xdr:col>6</xdr:col>
                <xdr:colOff>1457325</xdr:colOff>
                <xdr:row>5</xdr:row>
                <xdr:rowOff>371475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028" r:id="rId6" name="ComboBox1">
          <controlPr locked="0" defaultSize="0" autoLine="0" autoPict="0" linkedCell="S8" listFillRange="S2:S6" r:id="rId7">
            <anchor moveWithCells="1">
              <from>
                <xdr:col>3</xdr:col>
                <xdr:colOff>9525</xdr:colOff>
                <xdr:row>4</xdr:row>
                <xdr:rowOff>9525</xdr:rowOff>
              </from>
              <to>
                <xdr:col>7</xdr:col>
                <xdr:colOff>771525</xdr:colOff>
                <xdr:row>5</xdr:row>
                <xdr:rowOff>0</xdr:rowOff>
              </to>
            </anchor>
          </controlPr>
        </control>
      </mc:Choice>
      <mc:Fallback>
        <control shapeId="1028" r:id="rId6" name="ComboBox1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36ff8d46-c64b-4384-ad15-7c9e58df02c2" origin="userSelected">
  <element uid="7e6fa6e5-505b-4c9b-a63f-dd2ed25c6b69" value=""/>
</sisl>
</file>

<file path=customXml/itemProps1.xml><?xml version="1.0" encoding="utf-8"?>
<ds:datastoreItem xmlns:ds="http://schemas.openxmlformats.org/officeDocument/2006/customXml" ds:itemID="{44653A3B-64A4-44C3-9CD7-0CCEF94AF26C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Reference Code</vt:lpstr>
      <vt:lpstr>Materials and Systems</vt:lpstr>
      <vt:lpstr>U-Values</vt:lpstr>
      <vt:lpstr>'Reference Code'!Print_Area</vt:lpstr>
    </vt:vector>
  </TitlesOfParts>
  <Company>DM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Dubai Municipality</dc:creator>
  <cp:keywords>OPEN DATA / بيانات مفتوحة</cp:keywords>
  <cp:lastModifiedBy>Khadija Essa Mohammad Abdulkarim Alzarooni</cp:lastModifiedBy>
  <cp:lastPrinted>2014-05-28T05:56:29Z</cp:lastPrinted>
  <dcterms:created xsi:type="dcterms:W3CDTF">2001-12-08T05:47:51Z</dcterms:created>
  <dcterms:modified xsi:type="dcterms:W3CDTF">2024-07-19T06:54:25Z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docIndexRef">
    <vt:lpwstr>916cb680-4a5f-43d3-8ee2-e27bc577108e</vt:lpwstr>
  </property>
  <property fmtid="{D5CDD505-2E9C-101B-9397-08002B2CF9AE}" pid="4" name="bjSaver">
    <vt:lpwstr>h5rZXXDpBYPoRQFD/hQUNqYgIsr4SgiU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policy="36ff8d46-c64b-4384-ad15-7c9e58df02c2" origin="userSelected" xmlns="http://www.boldonj</vt:lpwstr>
  </property>
  <property fmtid="{D5CDD505-2E9C-101B-9397-08002B2CF9AE}" pid="6" name="bjDocumentLabelXML-0">
    <vt:lpwstr>ames.com/2008/01/sie/internal/label"&gt;&lt;element uid="7e6fa6e5-505b-4c9b-a63f-dd2ed25c6b69" value="" /&gt;&lt;/sisl&gt;</vt:lpwstr>
  </property>
  <property fmtid="{D5CDD505-2E9C-101B-9397-08002B2CF9AE}" pid="7" name="bjDocumentSecurityLabel">
    <vt:lpwstr>OPEN DATA / بيانات مفتوحة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&amp;"Dubai,Regular"&amp;09&amp;K00C000OPEN DATA / بيانات مفتوحة</vt:lpwstr>
  </property>
  <property fmtid="{D5CDD505-2E9C-101B-9397-08002B2CF9AE}" pid="10" name="bjCentreFooterLabel-even">
    <vt:lpwstr>&amp;"Dubai,Regular"&amp;09&amp;K00C000OPEN DATA / بيانات مفتوحة</vt:lpwstr>
  </property>
  <property fmtid="{D5CDD505-2E9C-101B-9397-08002B2CF9AE}" pid="11" name="bjCentreFooterLabel">
    <vt:lpwstr>&amp;"Dubai,Regular"&amp;09&amp;K00C000OPEN DATA / بيانات مفتوحة</vt:lpwstr>
  </property>
</Properties>
</file>